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. Aktuális\2023_MA\Hálók\"/>
    </mc:Choice>
  </mc:AlternateContent>
  <bookViews>
    <workbookView xWindow="-105" yWindow="-105" windowWidth="19425" windowHeight="10425"/>
  </bookViews>
  <sheets>
    <sheet name="szak" sheetId="10" r:id="rId1"/>
    <sheet name="elotanulmanyi_rend" sheetId="14" r:id="rId2"/>
    <sheet name="Munka1" sheetId="15" r:id="rId3"/>
  </sheets>
  <definedNames>
    <definedName name="A83.2" localSheetId="1">#REF!</definedName>
    <definedName name="A83.2" localSheetId="0">#REF!</definedName>
    <definedName name="A83.2">#REF!</definedName>
    <definedName name="másol">#REF!</definedName>
    <definedName name="_xlnm.Print_Area" localSheetId="0">szak!$A$1:$AG$65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9" i="10" l="1"/>
  <c r="AD53" i="10"/>
  <c r="AC53" i="10"/>
  <c r="AB53" i="10"/>
  <c r="AD41" i="10" l="1"/>
  <c r="AC41" i="10"/>
  <c r="AB41" i="10"/>
  <c r="AC12" i="10" l="1"/>
  <c r="AD42" i="10" l="1"/>
  <c r="AD40" i="10"/>
  <c r="AD38" i="10"/>
  <c r="AD37" i="10"/>
  <c r="AC42" i="10"/>
  <c r="AC40" i="10"/>
  <c r="AC38" i="10"/>
  <c r="AC37" i="10"/>
  <c r="AB42" i="10"/>
  <c r="AB40" i="10"/>
  <c r="AB38" i="10"/>
  <c r="AB37" i="10"/>
  <c r="AD35" i="10" l="1"/>
  <c r="AD34" i="10"/>
  <c r="AC34" i="10"/>
  <c r="AB34" i="10"/>
  <c r="AD33" i="10"/>
  <c r="AC33" i="10"/>
  <c r="AB33" i="10"/>
  <c r="AD32" i="10"/>
  <c r="AC32" i="10"/>
  <c r="AB32" i="10"/>
  <c r="R43" i="10" l="1"/>
  <c r="Q43" i="10"/>
  <c r="P43" i="10"/>
  <c r="N43" i="10"/>
  <c r="M43" i="10"/>
  <c r="L43" i="10"/>
  <c r="J43" i="10"/>
  <c r="I43" i="10"/>
  <c r="H43" i="10"/>
  <c r="F43" i="10"/>
  <c r="E43" i="10"/>
  <c r="D43" i="10"/>
  <c r="S63" i="10" l="1"/>
  <c r="O63" i="10"/>
  <c r="K63" i="10"/>
  <c r="G63" i="10"/>
  <c r="S62" i="10"/>
  <c r="O62" i="10"/>
  <c r="K62" i="10"/>
  <c r="G62" i="10"/>
  <c r="AC8" i="10" l="1"/>
  <c r="AB8" i="10"/>
  <c r="Q8" i="10"/>
  <c r="P8" i="10"/>
  <c r="M8" i="10"/>
  <c r="L8" i="10"/>
  <c r="I8" i="10"/>
  <c r="H8" i="10"/>
  <c r="AD31" i="10" l="1"/>
  <c r="AC31" i="10"/>
  <c r="AB31" i="10"/>
  <c r="AD29" i="10" l="1"/>
  <c r="AC29" i="10"/>
  <c r="AB29" i="10"/>
  <c r="AD30" i="10"/>
  <c r="AC30" i="10"/>
  <c r="AB30" i="10"/>
  <c r="AC10" i="10" l="1"/>
  <c r="AD28" i="10" l="1"/>
  <c r="AC28" i="10"/>
  <c r="AB28" i="10"/>
  <c r="AD27" i="10"/>
  <c r="AC27" i="10"/>
  <c r="AB27" i="10"/>
  <c r="AD26" i="10"/>
  <c r="AC26" i="10"/>
  <c r="AB26" i="10"/>
  <c r="AD25" i="10"/>
  <c r="AC25" i="10"/>
  <c r="AB25" i="10"/>
  <c r="AD24" i="10"/>
  <c r="AC24" i="10"/>
  <c r="AB24" i="10"/>
  <c r="AD23" i="10"/>
  <c r="AC23" i="10"/>
  <c r="AB23" i="10"/>
  <c r="G56" i="10"/>
  <c r="K56" i="10"/>
  <c r="O56" i="10"/>
  <c r="S56" i="10"/>
  <c r="W56" i="10"/>
  <c r="AA56" i="10"/>
  <c r="G57" i="10"/>
  <c r="K57" i="10"/>
  <c r="O57" i="10"/>
  <c r="S57" i="10"/>
  <c r="W57" i="10"/>
  <c r="AA57" i="10"/>
  <c r="G58" i="10"/>
  <c r="K58" i="10"/>
  <c r="O58" i="10"/>
  <c r="S58" i="10"/>
  <c r="W58" i="10"/>
  <c r="AA58" i="10"/>
  <c r="G59" i="10"/>
  <c r="K59" i="10"/>
  <c r="O59" i="10"/>
  <c r="S59" i="10"/>
  <c r="W59" i="10"/>
  <c r="AA59" i="10"/>
  <c r="G60" i="10"/>
  <c r="K60" i="10"/>
  <c r="O60" i="10"/>
  <c r="S60" i="10"/>
  <c r="W60" i="10"/>
  <c r="AA60" i="10"/>
  <c r="G61" i="10"/>
  <c r="K61" i="10"/>
  <c r="O61" i="10"/>
  <c r="S61" i="10"/>
  <c r="W61" i="10"/>
  <c r="AA61" i="10"/>
  <c r="W62" i="10"/>
  <c r="AA62" i="10"/>
  <c r="W63" i="10"/>
  <c r="AA63" i="10"/>
  <c r="G64" i="10"/>
  <c r="K64" i="10"/>
  <c r="O64" i="10"/>
  <c r="S64" i="10"/>
  <c r="W64" i="10"/>
  <c r="AA64" i="10"/>
  <c r="AD19" i="10"/>
  <c r="AC17" i="10"/>
  <c r="AD51" i="10"/>
  <c r="AC51" i="10"/>
  <c r="AB51" i="10"/>
  <c r="AD50" i="10"/>
  <c r="AC50" i="10"/>
  <c r="AB50" i="10"/>
  <c r="AD49" i="10"/>
  <c r="AC49" i="10"/>
  <c r="AB49" i="10"/>
  <c r="AD48" i="10"/>
  <c r="AC48" i="10"/>
  <c r="AB48" i="10"/>
  <c r="AD46" i="10"/>
  <c r="AC46" i="10"/>
  <c r="AB46" i="10"/>
  <c r="AD22" i="10"/>
  <c r="AC22" i="10"/>
  <c r="AB22" i="10"/>
  <c r="AD21" i="10"/>
  <c r="AC21" i="10"/>
  <c r="AB21" i="10"/>
  <c r="AD20" i="10"/>
  <c r="AC20" i="10"/>
  <c r="AB20" i="10"/>
  <c r="AC19" i="10"/>
  <c r="AB19" i="10"/>
  <c r="AC18" i="10"/>
  <c r="AB18" i="10"/>
  <c r="AD17" i="10"/>
  <c r="AB17" i="10"/>
  <c r="AD16" i="10"/>
  <c r="AC16" i="10"/>
  <c r="AB16" i="10"/>
  <c r="AD15" i="10"/>
  <c r="AC15" i="10"/>
  <c r="AB15" i="10"/>
  <c r="AD14" i="10"/>
  <c r="AC14" i="10"/>
  <c r="AB14" i="10"/>
  <c r="AD13" i="10"/>
  <c r="AC13" i="10"/>
  <c r="AB13" i="10"/>
  <c r="AD12" i="10"/>
  <c r="AB12" i="10"/>
  <c r="AD11" i="10"/>
  <c r="AC11" i="10"/>
  <c r="AB11" i="10"/>
  <c r="AD10" i="10"/>
  <c r="AB10" i="10"/>
  <c r="AD18" i="10"/>
  <c r="AB43" i="10" l="1"/>
  <c r="AD43" i="10"/>
  <c r="AC43" i="10"/>
  <c r="AE56" i="10"/>
  <c r="T43" i="10"/>
  <c r="AE60" i="10"/>
  <c r="Z43" i="10"/>
  <c r="X43" i="10"/>
  <c r="U43" i="10"/>
  <c r="AE62" i="10"/>
  <c r="Y43" i="10"/>
  <c r="V43" i="10"/>
  <c r="AE63" i="10"/>
  <c r="AE59" i="10"/>
  <c r="AE61" i="10"/>
  <c r="AE57" i="10"/>
  <c r="AE64" i="10"/>
  <c r="AE58" i="10"/>
  <c r="AE65" i="10" l="1"/>
</calcChain>
</file>

<file path=xl/sharedStrings.xml><?xml version="1.0" encoding="utf-8"?>
<sst xmlns="http://schemas.openxmlformats.org/spreadsheetml/2006/main" count="401" uniqueCount="173">
  <si>
    <t>K</t>
  </si>
  <si>
    <t>1.</t>
  </si>
  <si>
    <t>2.</t>
  </si>
  <si>
    <t>3.</t>
  </si>
  <si>
    <t>4.</t>
  </si>
  <si>
    <t>5.</t>
  </si>
  <si>
    <t>6.</t>
  </si>
  <si>
    <t>Szabadon választható tantárgyak</t>
  </si>
  <si>
    <t>kredit</t>
  </si>
  <si>
    <t>félév/szemeszter</t>
  </si>
  <si>
    <t>elm.</t>
  </si>
  <si>
    <t>gyak.</t>
  </si>
  <si>
    <t>heti kontaktóra</t>
  </si>
  <si>
    <t>számonkérés</t>
  </si>
  <si>
    <t>tantárgy kódja</t>
  </si>
  <si>
    <t>tantárgy jellege</t>
  </si>
  <si>
    <t>tanulmányi terület/tantárgy</t>
  </si>
  <si>
    <t>Gyakorlati jegy(G)</t>
  </si>
  <si>
    <t xml:space="preserve"> TANÓRA-, KREDIT- ÉS VIZSGATERV </t>
  </si>
  <si>
    <t>SZÁMONKÉRÉS ÖSSZ:</t>
  </si>
  <si>
    <t xml:space="preserve"> SZAKON KÖZÖS ÖSSZESEN</t>
  </si>
  <si>
    <t>félév összesen</t>
  </si>
  <si>
    <t>gyak</t>
  </si>
  <si>
    <t>összesen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</si>
  <si>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</si>
  <si>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</si>
  <si>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</si>
  <si>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</si>
  <si>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</si>
  <si>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Zárvizsga tárgy(Z)</t>
  </si>
  <si>
    <t>x</t>
  </si>
  <si>
    <t>ELŐTANULMÁNYI REND</t>
  </si>
  <si>
    <t>Kódszám</t>
  </si>
  <si>
    <t>Tanulmányi terület/tantárgy</t>
  </si>
  <si>
    <t>ELŐTANULMÁNYI KÖTELEZETTSÉG</t>
  </si>
  <si>
    <t>Tantárgy</t>
  </si>
  <si>
    <t>SZV</t>
  </si>
  <si>
    <t>SZÁMONKÉRÉSEK ÖSSZESÍTŐ</t>
  </si>
  <si>
    <t>A magánnyomozás kriminalisztikai sajátosságai</t>
  </si>
  <si>
    <t>B</t>
  </si>
  <si>
    <t>G</t>
  </si>
  <si>
    <t>Szabadon választható</t>
  </si>
  <si>
    <t xml:space="preserve">KRIMINALISZTIKA MESTERKÉPZÉSI SZAK </t>
  </si>
  <si>
    <t>RARTM06</t>
  </si>
  <si>
    <t>Kollokvium (K)</t>
  </si>
  <si>
    <t>Kollokvium (((zárvizsga tárgy((K(Z)))</t>
  </si>
  <si>
    <t>Törzsanyag tárgyai</t>
  </si>
  <si>
    <t>A magánbiztonság jogi alapjai</t>
  </si>
  <si>
    <t xml:space="preserve">Biztonsági pszichológia </t>
  </si>
  <si>
    <t>Büntető- és szabálysértési jog</t>
  </si>
  <si>
    <t>Közigazgatási rendészet és rendészeti igazgatás</t>
  </si>
  <si>
    <t>Kriminológia</t>
  </si>
  <si>
    <t>Magánjogi praktikum (szerződési jog, személyiségvédelem és szellemi alkotások joga)</t>
  </si>
  <si>
    <t>Munkajog</t>
  </si>
  <si>
    <t>Üzleti hírszerzés és elhárítás</t>
  </si>
  <si>
    <t xml:space="preserve">Vállalati pénzügyek </t>
  </si>
  <si>
    <t>Vezetői felelősség (felelősség a polgári jogban, társasági jogban)</t>
  </si>
  <si>
    <t>Vállalat kormányzás (corporate governance) jogi kérdései</t>
  </si>
  <si>
    <t>Biztonsági stratégia alkotás és üzletmenet-folytonosság</t>
  </si>
  <si>
    <t>Jogok, kötelezettségek és a biztonság a virtuális térben</t>
  </si>
  <si>
    <t>Konfliktus- és stresszkezelés</t>
  </si>
  <si>
    <t>Munka és tűzvédelem</t>
  </si>
  <si>
    <t>Rendezvények biztonsága</t>
  </si>
  <si>
    <t>Településbiztonság és önkormányzati rendészet</t>
  </si>
  <si>
    <t>Adatvédelem</t>
  </si>
  <si>
    <t>Alkalmazott biztonságtechnika 1.</t>
  </si>
  <si>
    <t>Integrált (komplex) létesítményédelem 1.</t>
  </si>
  <si>
    <t>Kiberbiztonság</t>
  </si>
  <si>
    <t>Kooperáció és teammunka</t>
  </si>
  <si>
    <t xml:space="preserve">Létfontosságú rendszerek védelme </t>
  </si>
  <si>
    <t xml:space="preserve">Vezetési ismeretek </t>
  </si>
  <si>
    <t>Vezetői készségfejlesztés</t>
  </si>
  <si>
    <t>Alkalmazott biztonságtechnika 2.</t>
  </si>
  <si>
    <t>Biztonsági audit és minőségirányítás</t>
  </si>
  <si>
    <t>Diplomamunka konzultáció</t>
  </si>
  <si>
    <t>Integrált (komplex) létesítményédelem 2.</t>
  </si>
  <si>
    <t>Kockázatelemzés, kockázatkezelés</t>
  </si>
  <si>
    <t>Pénzintézetek biztonsága</t>
  </si>
  <si>
    <t>Projektmenedzsment</t>
  </si>
  <si>
    <t>Rendészettudomány története</t>
  </si>
  <si>
    <t>Tudományos kutatás módszertana</t>
  </si>
  <si>
    <t>Szakmai gyakrolat</t>
  </si>
  <si>
    <t>BIZTONSÁGI SZERVEZŐ MESTERKÉPZÉSI SZAK</t>
  </si>
  <si>
    <t>RMORM01</t>
  </si>
  <si>
    <t>RMORM02</t>
  </si>
  <si>
    <t>RKROM06</t>
  </si>
  <si>
    <t>ÁKPTM02</t>
  </si>
  <si>
    <t>NPNBM23</t>
  </si>
  <si>
    <t>RKPTM05</t>
  </si>
  <si>
    <t>RMORM03</t>
  </si>
  <si>
    <t>RMORM04</t>
  </si>
  <si>
    <t>ÁTKTM01</t>
  </si>
  <si>
    <t>RMORM05</t>
  </si>
  <si>
    <t>RRMTM03</t>
  </si>
  <si>
    <t>RRVTM18</t>
  </si>
  <si>
    <t>RRMTM02</t>
  </si>
  <si>
    <t>ÁKPTM01</t>
  </si>
  <si>
    <t>RMORM08</t>
  </si>
  <si>
    <t>RMORM06</t>
  </si>
  <si>
    <t>RRVTM19</t>
  </si>
  <si>
    <t>RMORM07</t>
  </si>
  <si>
    <t>ÁTKTM02</t>
  </si>
  <si>
    <t>RRVTM12</t>
  </si>
  <si>
    <t>ÁKINTM04</t>
  </si>
  <si>
    <t>K(Z)</t>
  </si>
  <si>
    <t>ÁKINTM02</t>
  </si>
  <si>
    <t>ÁKINTM05</t>
  </si>
  <si>
    <t>ÁCITM03</t>
  </si>
  <si>
    <t>ÁCITM01</t>
  </si>
  <si>
    <t>ÁCITM02</t>
  </si>
  <si>
    <t>NPNBM27</t>
  </si>
  <si>
    <t>ÁKINTM03</t>
  </si>
  <si>
    <t>VIBTM03</t>
  </si>
  <si>
    <t>RBÜAM03</t>
  </si>
  <si>
    <t>RBSTM07</t>
  </si>
  <si>
    <t>RMORM09</t>
  </si>
  <si>
    <t>VIBTM04</t>
  </si>
  <si>
    <t>ÁNTKEETM01</t>
  </si>
  <si>
    <t>Addicionális biztonság</t>
  </si>
  <si>
    <t>Krízismendzsment</t>
  </si>
  <si>
    <t>RMORM10</t>
  </si>
  <si>
    <t>RMORM11</t>
  </si>
  <si>
    <t>Szakmai gyakorlat</t>
  </si>
  <si>
    <t>RKPTM07</t>
  </si>
  <si>
    <t>GYJ</t>
  </si>
  <si>
    <t>TÁRGYFELELŐS SZERVEZETI EGYSÉG</t>
  </si>
  <si>
    <t>TÁRGYFELELŐS SZEMÉLY</t>
  </si>
  <si>
    <t>Magánbiztonsági és Önkormányzati Rendészeti Tanszék</t>
  </si>
  <si>
    <t>Dr. Christián László</t>
  </si>
  <si>
    <t>Kriminálpszichológiai Tanszék</t>
  </si>
  <si>
    <t>Dr. Farkas Johanna</t>
  </si>
  <si>
    <t>Büntetőjogi Tanszék</t>
  </si>
  <si>
    <t>Dr. Pallagi Anikó</t>
  </si>
  <si>
    <t>Kriminológiai Tanszék</t>
  </si>
  <si>
    <t>Dr. Barabás Andrea Tünde</t>
  </si>
  <si>
    <t>ÁNTK Civilisztikai Tanszék</t>
  </si>
  <si>
    <t>Dr. Auer Ádám</t>
  </si>
  <si>
    <t>Dr. Kiss György</t>
  </si>
  <si>
    <t>Dr. Boda József</t>
  </si>
  <si>
    <t>Dr. Nyikos Györgyi</t>
  </si>
  <si>
    <t>Dr.Mészáros Bence</t>
  </si>
  <si>
    <t>Dr. Vass Gyula</t>
  </si>
  <si>
    <t>Dr. Bartóki-Gönczy Balázs</t>
  </si>
  <si>
    <t>Dr. Szádezky Tamás</t>
  </si>
  <si>
    <t>dr. Krasznay Csaba</t>
  </si>
  <si>
    <t>Dr. Kovács Gábor</t>
  </si>
  <si>
    <t>Dr. Hegedűs Judit</t>
  </si>
  <si>
    <t>n.a.</t>
  </si>
  <si>
    <t>Dr. Sallai János</t>
  </si>
  <si>
    <t>ÁNTK Emberi Erőforrás Tanszék</t>
  </si>
  <si>
    <t>Polgári Nemzetbiztonsági Tanszék</t>
  </si>
  <si>
    <t>ÁNTK Közpénzügyi Tanszék</t>
  </si>
  <si>
    <t>Nyomozáselméleti Tanszék</t>
  </si>
  <si>
    <t>Dr. Regényi Kund Miklós</t>
  </si>
  <si>
    <t>Katasztrófavédelmi Intézet</t>
  </si>
  <si>
    <t>ÁNTK Közszervezési és Infotechnológiai Tanszék</t>
  </si>
  <si>
    <t>ÁNTK Társadalmi Kommunikáció Tanszék</t>
  </si>
  <si>
    <t>Rendészeti Vezetéstudományi Tanszék</t>
  </si>
  <si>
    <t>Rendészeti Magatartástudományi Tanszék</t>
  </si>
  <si>
    <t>Rendészetelméleti és -történeti Tanszék</t>
  </si>
  <si>
    <t>Dr. Horváth Tamás</t>
  </si>
  <si>
    <t>részidejű képzésben, levelező munkarend szerint  tanuló hallgatók részére</t>
  </si>
  <si>
    <t>A</t>
  </si>
  <si>
    <t>KR</t>
  </si>
  <si>
    <t>Diplomamunka konzultáció 1.</t>
  </si>
  <si>
    <t>Diplomamunka konzultáció 2.</t>
  </si>
  <si>
    <t>RMORM12</t>
  </si>
  <si>
    <t>Kriminológia MA</t>
  </si>
  <si>
    <t>Idegenynelvi és Szaknyelvi Lektorátus</t>
  </si>
  <si>
    <t>Dr. Borszéki Judit</t>
  </si>
  <si>
    <t>RINYM03</t>
  </si>
  <si>
    <t>érvényes 2023/2024-es tanévtől felmenő rendszerben</t>
  </si>
  <si>
    <t>Rendészeti szaknyelvi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</si>
</sst>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 Narrow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Narrow"/>
      <family val="2"/>
      <charset val="238"/>
    </font>
    <font>
      <sz val="13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rgb="FF000000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2"/>
      <color rgb="FFFF0000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31" fillId="0" borderId="0"/>
    <xf numFmtId="0" fontId="44" fillId="0" borderId="0"/>
    <xf numFmtId="0" fontId="47" fillId="0" borderId="0"/>
  </cellStyleXfs>
  <cellXfs count="264">
    <xf numFmtId="0" fontId="0" fillId="0" borderId="0" xfId="0"/>
    <xf numFmtId="0" fontId="15" fillId="0" borderId="0" xfId="38"/>
    <xf numFmtId="0" fontId="15" fillId="0" borderId="0" xfId="38" applyFill="1"/>
    <xf numFmtId="0" fontId="15" fillId="0" borderId="0" xfId="38" applyBorder="1"/>
    <xf numFmtId="0" fontId="15" fillId="0" borderId="0" xfId="38" applyFill="1" applyBorder="1"/>
    <xf numFmtId="0" fontId="22" fillId="0" borderId="0" xfId="38" applyFont="1" applyFill="1" applyBorder="1"/>
    <xf numFmtId="0" fontId="26" fillId="0" borderId="0" xfId="38" applyFont="1"/>
    <xf numFmtId="0" fontId="23" fillId="24" borderId="19" xfId="38" applyFont="1" applyFill="1" applyBorder="1" applyAlignment="1" applyProtection="1">
      <alignment horizontal="center"/>
    </xf>
    <xf numFmtId="0" fontId="15" fillId="0" borderId="0" xfId="39"/>
    <xf numFmtId="0" fontId="24" fillId="0" borderId="0" xfId="39" applyFont="1"/>
    <xf numFmtId="0" fontId="27" fillId="0" borderId="10" xfId="38" applyFont="1" applyBorder="1" applyAlignment="1" applyProtection="1">
      <alignment horizontal="center"/>
      <protection locked="0"/>
    </xf>
    <xf numFmtId="0" fontId="27" fillId="0" borderId="13" xfId="38" applyFont="1" applyBorder="1" applyAlignment="1" applyProtection="1">
      <alignment horizontal="center"/>
      <protection locked="0"/>
    </xf>
    <xf numFmtId="0" fontId="27" fillId="0" borderId="43" xfId="38" applyFont="1" applyBorder="1" applyAlignment="1" applyProtection="1">
      <alignment horizontal="center"/>
      <protection locked="0"/>
    </xf>
    <xf numFmtId="0" fontId="25" fillId="24" borderId="54" xfId="38" applyFont="1" applyFill="1" applyBorder="1" applyProtection="1"/>
    <xf numFmtId="0" fontId="25" fillId="24" borderId="52" xfId="38" applyFont="1" applyFill="1" applyBorder="1" applyProtection="1"/>
    <xf numFmtId="0" fontId="25" fillId="24" borderId="53" xfId="38" applyFont="1" applyFill="1" applyBorder="1" applyProtection="1"/>
    <xf numFmtId="0" fontId="27" fillId="0" borderId="12" xfId="38" applyFont="1" applyBorder="1" applyAlignment="1" applyProtection="1">
      <alignment horizontal="center"/>
      <protection locked="0"/>
    </xf>
    <xf numFmtId="0" fontId="30" fillId="0" borderId="63" xfId="39" applyFont="1" applyFill="1" applyBorder="1" applyAlignment="1">
      <alignment horizontal="center"/>
    </xf>
    <xf numFmtId="0" fontId="30" fillId="0" borderId="64" xfId="39" applyFont="1" applyFill="1" applyBorder="1" applyAlignment="1">
      <alignment horizontal="center"/>
    </xf>
    <xf numFmtId="0" fontId="20" fillId="0" borderId="14" xfId="0" applyFont="1" applyFill="1" applyBorder="1" applyAlignment="1">
      <alignment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vertical="center"/>
    </xf>
    <xf numFmtId="0" fontId="21" fillId="0" borderId="67" xfId="39" applyFont="1" applyBorder="1" applyAlignment="1" applyProtection="1">
      <alignment wrapText="1"/>
      <protection locked="0"/>
    </xf>
    <xf numFmtId="0" fontId="21" fillId="0" borderId="68" xfId="39" applyFont="1" applyBorder="1" applyAlignment="1" applyProtection="1">
      <alignment horizontal="left" wrapText="1"/>
      <protection locked="0"/>
    </xf>
    <xf numFmtId="0" fontId="21" fillId="0" borderId="31" xfId="39" applyFont="1" applyBorder="1" applyAlignment="1" applyProtection="1">
      <alignment horizontal="left" wrapText="1"/>
      <protection locked="0"/>
    </xf>
    <xf numFmtId="0" fontId="20" fillId="0" borderId="65" xfId="0" applyFont="1" applyBorder="1" applyAlignment="1">
      <alignment horizontal="center"/>
    </xf>
    <xf numFmtId="0" fontId="27" fillId="0" borderId="20" xfId="38" applyFont="1" applyBorder="1" applyAlignment="1" applyProtection="1">
      <alignment horizontal="center"/>
      <protection locked="0"/>
    </xf>
    <xf numFmtId="0" fontId="15" fillId="0" borderId="0" xfId="38"/>
    <xf numFmtId="0" fontId="27" fillId="0" borderId="13" xfId="38" applyFont="1" applyFill="1" applyBorder="1" applyAlignment="1" applyProtection="1">
      <alignment vertical="center"/>
      <protection locked="0"/>
    </xf>
    <xf numFmtId="0" fontId="27" fillId="0" borderId="13" xfId="38" applyFont="1" applyFill="1" applyBorder="1" applyAlignment="1" applyProtection="1">
      <alignment vertical="center" wrapText="1"/>
      <protection locked="0"/>
    </xf>
    <xf numFmtId="0" fontId="27" fillId="0" borderId="92" xfId="0" applyFont="1" applyBorder="1"/>
    <xf numFmtId="1" fontId="27" fillId="24" borderId="15" xfId="38" applyNumberFormat="1" applyFont="1" applyFill="1" applyBorder="1" applyAlignment="1" applyProtection="1">
      <alignment horizontal="center"/>
    </xf>
    <xf numFmtId="1" fontId="27" fillId="24" borderId="20" xfId="38" applyNumberFormat="1" applyFont="1" applyFill="1" applyBorder="1" applyAlignment="1" applyProtection="1">
      <alignment horizontal="center"/>
    </xf>
    <xf numFmtId="0" fontId="34" fillId="0" borderId="0" xfId="38" applyFont="1"/>
    <xf numFmtId="1" fontId="27" fillId="0" borderId="12" xfId="38" applyNumberFormat="1" applyFont="1" applyFill="1" applyBorder="1" applyAlignment="1" applyProtection="1">
      <alignment horizontal="center"/>
      <protection locked="0"/>
    </xf>
    <xf numFmtId="1" fontId="27" fillId="0" borderId="10" xfId="38" applyNumberFormat="1" applyFont="1" applyFill="1" applyBorder="1" applyAlignment="1" applyProtection="1">
      <alignment horizontal="center"/>
      <protection locked="0"/>
    </xf>
    <xf numFmtId="1" fontId="27" fillId="0" borderId="20" xfId="38" applyNumberFormat="1" applyFont="1" applyFill="1" applyBorder="1" applyAlignment="1" applyProtection="1">
      <alignment horizontal="center"/>
      <protection locked="0"/>
    </xf>
    <xf numFmtId="0" fontId="35" fillId="0" borderId="13" xfId="38" applyFont="1" applyFill="1" applyBorder="1" applyAlignment="1" applyProtection="1">
      <alignment horizontal="center"/>
      <protection locked="0"/>
    </xf>
    <xf numFmtId="0" fontId="35" fillId="0" borderId="43" xfId="38" applyFont="1" applyFill="1" applyBorder="1" applyAlignment="1" applyProtection="1">
      <alignment horizontal="center"/>
      <protection locked="0"/>
    </xf>
    <xf numFmtId="0" fontId="36" fillId="25" borderId="32" xfId="38" applyFont="1" applyFill="1" applyBorder="1" applyAlignment="1" applyProtection="1">
      <alignment horizontal="center"/>
    </xf>
    <xf numFmtId="1" fontId="36" fillId="25" borderId="33" xfId="38" applyNumberFormat="1" applyFont="1" applyFill="1" applyBorder="1" applyAlignment="1" applyProtection="1">
      <alignment horizontal="center"/>
    </xf>
    <xf numFmtId="1" fontId="36" fillId="25" borderId="34" xfId="38" applyNumberFormat="1" applyFont="1" applyFill="1" applyBorder="1" applyAlignment="1" applyProtection="1">
      <alignment horizontal="center"/>
      <protection locked="0"/>
    </xf>
    <xf numFmtId="1" fontId="36" fillId="25" borderId="34" xfId="38" applyNumberFormat="1" applyFont="1" applyFill="1" applyBorder="1" applyAlignment="1" applyProtection="1">
      <alignment horizontal="center"/>
    </xf>
    <xf numFmtId="0" fontId="32" fillId="25" borderId="35" xfId="38" applyFont="1" applyFill="1" applyBorder="1" applyAlignment="1" applyProtection="1">
      <alignment horizontal="center"/>
    </xf>
    <xf numFmtId="1" fontId="36" fillId="25" borderId="36" xfId="38" applyNumberFormat="1" applyFont="1" applyFill="1" applyBorder="1" applyAlignment="1" applyProtection="1">
      <alignment horizontal="center"/>
    </xf>
    <xf numFmtId="0" fontId="32" fillId="25" borderId="29" xfId="38" applyFont="1" applyFill="1" applyBorder="1" applyAlignment="1" applyProtection="1">
      <alignment horizontal="center"/>
    </xf>
    <xf numFmtId="0" fontId="32" fillId="25" borderId="48" xfId="38" applyFont="1" applyFill="1" applyBorder="1" applyAlignment="1" applyProtection="1">
      <alignment horizontal="center"/>
    </xf>
    <xf numFmtId="1" fontId="36" fillId="25" borderId="44" xfId="38" applyNumberFormat="1" applyFont="1" applyFill="1" applyBorder="1" applyAlignment="1" applyProtection="1">
      <alignment horizontal="center"/>
    </xf>
    <xf numFmtId="0" fontId="27" fillId="24" borderId="16" xfId="38" applyFont="1" applyFill="1" applyBorder="1" applyAlignment="1" applyProtection="1">
      <alignment horizontal="center" vertical="center" wrapText="1"/>
    </xf>
    <xf numFmtId="0" fontId="37" fillId="24" borderId="38" xfId="38" applyFont="1" applyFill="1" applyBorder="1" applyAlignment="1" applyProtection="1">
      <alignment horizontal="center"/>
    </xf>
    <xf numFmtId="1" fontId="37" fillId="24" borderId="39" xfId="38" applyNumberFormat="1" applyFont="1" applyFill="1" applyBorder="1" applyAlignment="1" applyProtection="1">
      <alignment horizontal="center"/>
    </xf>
    <xf numFmtId="0" fontId="35" fillId="24" borderId="40" xfId="38" applyFont="1" applyFill="1" applyBorder="1" applyAlignment="1" applyProtection="1">
      <alignment horizontal="center"/>
    </xf>
    <xf numFmtId="0" fontId="35" fillId="24" borderId="38" xfId="38" applyFont="1" applyFill="1" applyBorder="1" applyAlignment="1" applyProtection="1">
      <alignment horizontal="center"/>
    </xf>
    <xf numFmtId="0" fontId="35" fillId="24" borderId="41" xfId="38" applyFont="1" applyFill="1" applyBorder="1" applyAlignment="1" applyProtection="1">
      <alignment horizontal="center"/>
    </xf>
    <xf numFmtId="1" fontId="37" fillId="24" borderId="42" xfId="38" applyNumberFormat="1" applyFont="1" applyFill="1" applyBorder="1" applyAlignment="1" applyProtection="1">
      <alignment horizontal="center"/>
    </xf>
    <xf numFmtId="1" fontId="37" fillId="24" borderId="40" xfId="38" applyNumberFormat="1" applyFont="1" applyFill="1" applyBorder="1" applyAlignment="1" applyProtection="1">
      <alignment horizontal="center"/>
    </xf>
    <xf numFmtId="0" fontId="27" fillId="24" borderId="95" xfId="38" applyFont="1" applyFill="1" applyBorder="1" applyAlignment="1" applyProtection="1">
      <alignment horizontal="center" vertical="center" shrinkToFit="1"/>
    </xf>
    <xf numFmtId="0" fontId="34" fillId="24" borderId="98" xfId="0" applyFont="1" applyFill="1" applyBorder="1" applyAlignment="1">
      <alignment horizontal="center" vertical="center" wrapText="1"/>
    </xf>
    <xf numFmtId="0" fontId="34" fillId="24" borderId="97" xfId="0" applyFont="1" applyFill="1" applyBorder="1" applyAlignment="1">
      <alignment horizontal="center" vertical="center" wrapText="1"/>
    </xf>
    <xf numFmtId="0" fontId="34" fillId="24" borderId="99" xfId="0" applyFont="1" applyFill="1" applyBorder="1" applyAlignment="1">
      <alignment horizontal="center" vertical="center" wrapText="1"/>
    </xf>
    <xf numFmtId="1" fontId="27" fillId="0" borderId="49" xfId="38" applyNumberFormat="1" applyFont="1" applyFill="1" applyBorder="1" applyAlignment="1" applyProtection="1">
      <alignment horizontal="center"/>
      <protection locked="0"/>
    </xf>
    <xf numFmtId="1" fontId="27" fillId="0" borderId="50" xfId="38" applyNumberFormat="1" applyFont="1" applyFill="1" applyBorder="1" applyAlignment="1" applyProtection="1">
      <alignment horizontal="center"/>
      <protection locked="0"/>
    </xf>
    <xf numFmtId="1" fontId="27" fillId="0" borderId="37" xfId="38" applyNumberFormat="1" applyFont="1" applyFill="1" applyBorder="1" applyAlignment="1" applyProtection="1">
      <alignment horizontal="center"/>
      <protection locked="0"/>
    </xf>
    <xf numFmtId="1" fontId="27" fillId="24" borderId="47" xfId="38" applyNumberFormat="1" applyFont="1" applyFill="1" applyBorder="1" applyAlignment="1" applyProtection="1">
      <alignment horizontal="center"/>
    </xf>
    <xf numFmtId="1" fontId="27" fillId="24" borderId="45" xfId="38" applyNumberFormat="1" applyFont="1" applyFill="1" applyBorder="1" applyAlignment="1" applyProtection="1">
      <alignment horizontal="center"/>
    </xf>
    <xf numFmtId="0" fontId="34" fillId="0" borderId="0" xfId="38" applyFont="1" applyBorder="1"/>
    <xf numFmtId="1" fontId="27" fillId="0" borderId="43" xfId="38" applyNumberFormat="1" applyFont="1" applyFill="1" applyBorder="1" applyAlignment="1" applyProtection="1">
      <alignment horizontal="center"/>
      <protection locked="0"/>
    </xf>
    <xf numFmtId="0" fontId="34" fillId="24" borderId="46" xfId="38" applyFont="1" applyFill="1" applyBorder="1" applyProtection="1"/>
    <xf numFmtId="0" fontId="34" fillId="24" borderId="14" xfId="38" applyFont="1" applyFill="1" applyBorder="1" applyProtection="1"/>
    <xf numFmtId="0" fontId="34" fillId="24" borderId="51" xfId="38" applyFont="1" applyFill="1" applyBorder="1" applyProtection="1"/>
    <xf numFmtId="0" fontId="27" fillId="24" borderId="10" xfId="38" applyFont="1" applyFill="1" applyBorder="1" applyProtection="1"/>
    <xf numFmtId="1" fontId="27" fillId="24" borderId="43" xfId="38" applyNumberFormat="1" applyFont="1" applyFill="1" applyBorder="1" applyAlignment="1" applyProtection="1">
      <alignment horizontal="center"/>
    </xf>
    <xf numFmtId="1" fontId="27" fillId="24" borderId="14" xfId="38" applyNumberFormat="1" applyFont="1" applyFill="1" applyBorder="1" applyAlignment="1" applyProtection="1">
      <alignment horizontal="center"/>
    </xf>
    <xf numFmtId="1" fontId="27" fillId="24" borderId="13" xfId="38" applyNumberFormat="1" applyFont="1" applyFill="1" applyBorder="1" applyAlignment="1" applyProtection="1">
      <alignment horizontal="center"/>
    </xf>
    <xf numFmtId="0" fontId="34" fillId="24" borderId="20" xfId="38" applyFont="1" applyFill="1" applyBorder="1" applyProtection="1"/>
    <xf numFmtId="1" fontId="34" fillId="24" borderId="21" xfId="38" applyNumberFormat="1" applyFont="1" applyFill="1" applyBorder="1" applyProtection="1"/>
    <xf numFmtId="0" fontId="27" fillId="24" borderId="11" xfId="38" applyFont="1" applyFill="1" applyBorder="1" applyProtection="1"/>
    <xf numFmtId="0" fontId="34" fillId="24" borderId="43" xfId="38" applyFont="1" applyFill="1" applyBorder="1" applyProtection="1"/>
    <xf numFmtId="1" fontId="34" fillId="24" borderId="103" xfId="38" applyNumberFormat="1" applyFont="1" applyFill="1" applyBorder="1" applyProtection="1"/>
    <xf numFmtId="0" fontId="39" fillId="24" borderId="12" xfId="38" applyFont="1" applyFill="1" applyBorder="1" applyAlignment="1" applyProtection="1">
      <alignment horizontal="center" vertical="center"/>
    </xf>
    <xf numFmtId="0" fontId="39" fillId="24" borderId="15" xfId="38" applyFont="1" applyFill="1" applyBorder="1" applyAlignment="1" applyProtection="1">
      <alignment horizontal="center" vertical="center"/>
    </xf>
    <xf numFmtId="0" fontId="39" fillId="24" borderId="17" xfId="38" applyFont="1" applyFill="1" applyBorder="1" applyAlignment="1" applyProtection="1">
      <alignment horizontal="center" textRotation="90" wrapText="1"/>
    </xf>
    <xf numFmtId="0" fontId="39" fillId="24" borderId="22" xfId="38" applyFont="1" applyFill="1" applyBorder="1" applyAlignment="1" applyProtection="1">
      <alignment horizontal="center" textRotation="90" wrapText="1"/>
    </xf>
    <xf numFmtId="0" fontId="27" fillId="0" borderId="20" xfId="38" applyFont="1" applyBorder="1" applyAlignment="1" applyProtection="1">
      <alignment horizontal="center" vertical="center"/>
      <protection locked="0"/>
    </xf>
    <xf numFmtId="0" fontId="27" fillId="0" borderId="10" xfId="38" applyFont="1" applyBorder="1" applyAlignment="1" applyProtection="1">
      <alignment horizontal="center" vertical="center"/>
      <protection locked="0"/>
    </xf>
    <xf numFmtId="0" fontId="27" fillId="0" borderId="13" xfId="38" applyFont="1" applyBorder="1" applyAlignment="1" applyProtection="1">
      <alignment horizontal="center" vertical="center"/>
      <protection locked="0"/>
    </xf>
    <xf numFmtId="0" fontId="27" fillId="0" borderId="12" xfId="38" applyFont="1" applyBorder="1" applyAlignment="1" applyProtection="1">
      <alignment horizontal="center" vertical="center"/>
      <protection locked="0"/>
    </xf>
    <xf numFmtId="0" fontId="27" fillId="0" borderId="21" xfId="38" applyFont="1" applyBorder="1" applyAlignment="1" applyProtection="1">
      <alignment horizontal="center" vertical="center"/>
      <protection locked="0"/>
    </xf>
    <xf numFmtId="1" fontId="27" fillId="0" borderId="12" xfId="38" applyNumberFormat="1" applyFont="1" applyFill="1" applyBorder="1" applyAlignment="1" applyProtection="1">
      <alignment horizontal="center" vertical="center"/>
      <protection locked="0"/>
    </xf>
    <xf numFmtId="1" fontId="27" fillId="0" borderId="10" xfId="38" applyNumberFormat="1" applyFont="1" applyFill="1" applyBorder="1" applyAlignment="1" applyProtection="1">
      <alignment horizontal="center" vertical="center"/>
      <protection locked="0"/>
    </xf>
    <xf numFmtId="0" fontId="27" fillId="0" borderId="43" xfId="38" applyFont="1" applyBorder="1" applyAlignment="1" applyProtection="1">
      <alignment horizontal="center" vertical="center"/>
      <protection locked="0"/>
    </xf>
    <xf numFmtId="0" fontId="27" fillId="26" borderId="61" xfId="38" applyFont="1" applyFill="1" applyBorder="1" applyAlignment="1" applyProtection="1">
      <alignment horizontal="center" vertical="center"/>
    </xf>
    <xf numFmtId="0" fontId="25" fillId="24" borderId="18" xfId="38" applyFont="1" applyFill="1" applyBorder="1" applyAlignment="1" applyProtection="1">
      <alignment vertical="center"/>
    </xf>
    <xf numFmtId="0" fontId="27" fillId="24" borderId="20" xfId="38" applyFont="1" applyFill="1" applyBorder="1" applyAlignment="1" applyProtection="1">
      <alignment horizontal="center" vertical="center"/>
    </xf>
    <xf numFmtId="0" fontId="32" fillId="25" borderId="28" xfId="38" applyFont="1" applyFill="1" applyBorder="1" applyAlignment="1" applyProtection="1">
      <alignment vertical="center"/>
    </xf>
    <xf numFmtId="0" fontId="27" fillId="24" borderId="26" xfId="38" applyFont="1" applyFill="1" applyBorder="1" applyAlignment="1" applyProtection="1">
      <alignment horizontal="center" vertical="center"/>
    </xf>
    <xf numFmtId="0" fontId="35" fillId="24" borderId="10" xfId="38" applyFont="1" applyFill="1" applyBorder="1" applyAlignment="1" applyProtection="1">
      <alignment horizontal="center" vertical="center"/>
    </xf>
    <xf numFmtId="0" fontId="35" fillId="24" borderId="10" xfId="38" applyFont="1" applyFill="1" applyBorder="1" applyAlignment="1" applyProtection="1">
      <alignment vertical="center"/>
    </xf>
    <xf numFmtId="0" fontId="22" fillId="0" borderId="0" xfId="38" applyFont="1" applyFill="1" applyBorder="1" applyAlignment="1">
      <alignment vertical="center"/>
    </xf>
    <xf numFmtId="0" fontId="15" fillId="0" borderId="0" xfId="38" applyFill="1" applyBorder="1" applyAlignment="1">
      <alignment vertical="center"/>
    </xf>
    <xf numFmtId="0" fontId="15" fillId="0" borderId="0" xfId="38" applyFill="1" applyAlignment="1">
      <alignment vertical="center"/>
    </xf>
    <xf numFmtId="0" fontId="15" fillId="0" borderId="0" xfId="38" applyAlignment="1">
      <alignment vertical="center"/>
    </xf>
    <xf numFmtId="0" fontId="23" fillId="24" borderId="57" xfId="38" applyFont="1" applyFill="1" applyBorder="1" applyAlignment="1" applyProtection="1">
      <alignment horizontal="center" vertical="center"/>
    </xf>
    <xf numFmtId="0" fontId="27" fillId="0" borderId="96" xfId="38" applyFont="1" applyFill="1" applyBorder="1" applyAlignment="1" applyProtection="1">
      <alignment horizontal="center" vertical="center"/>
      <protection locked="0"/>
    </xf>
    <xf numFmtId="0" fontId="32" fillId="25" borderId="27" xfId="38" applyFont="1" applyFill="1" applyBorder="1" applyAlignment="1" applyProtection="1">
      <alignment horizontal="center" vertical="center"/>
    </xf>
    <xf numFmtId="0" fontId="38" fillId="24" borderId="58" xfId="38" applyFont="1" applyFill="1" applyBorder="1" applyAlignment="1" applyProtection="1">
      <alignment horizontal="center" vertical="center"/>
    </xf>
    <xf numFmtId="0" fontId="27" fillId="24" borderId="15" xfId="38" applyFont="1" applyFill="1" applyBorder="1" applyAlignment="1" applyProtection="1">
      <alignment horizontal="center" vertical="center"/>
    </xf>
    <xf numFmtId="0" fontId="20" fillId="0" borderId="0" xfId="38" applyFont="1" applyFill="1" applyBorder="1" applyAlignment="1">
      <alignment horizontal="center" vertical="center"/>
    </xf>
    <xf numFmtId="0" fontId="20" fillId="0" borderId="0" xfId="38" applyFont="1" applyFill="1" applyAlignment="1">
      <alignment horizontal="center" vertical="center"/>
    </xf>
    <xf numFmtId="0" fontId="20" fillId="0" borderId="0" xfId="38" applyFont="1" applyAlignment="1">
      <alignment horizontal="center" vertical="center"/>
    </xf>
    <xf numFmtId="0" fontId="20" fillId="0" borderId="10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vertical="center"/>
    </xf>
    <xf numFmtId="0" fontId="27" fillId="0" borderId="59" xfId="38" applyFont="1" applyFill="1" applyBorder="1" applyAlignment="1" applyProtection="1">
      <alignment horizontal="center" vertical="center" wrapText="1"/>
      <protection locked="0"/>
    </xf>
    <xf numFmtId="0" fontId="27" fillId="0" borderId="96" xfId="38" applyFont="1" applyFill="1" applyBorder="1" applyAlignment="1" applyProtection="1">
      <alignment horizontal="center" vertical="center" wrapText="1"/>
      <protection locked="0"/>
    </xf>
    <xf numFmtId="0" fontId="27" fillId="27" borderId="59" xfId="38" applyFont="1" applyFill="1" applyBorder="1" applyAlignment="1" applyProtection="1">
      <alignment horizontal="center" vertical="center" wrapText="1"/>
      <protection locked="0"/>
    </xf>
    <xf numFmtId="0" fontId="27" fillId="27" borderId="20" xfId="38" applyFont="1" applyFill="1" applyBorder="1" applyAlignment="1" applyProtection="1">
      <alignment horizontal="center" vertical="center"/>
      <protection locked="0"/>
    </xf>
    <xf numFmtId="0" fontId="27" fillId="27" borderId="10" xfId="38" applyFont="1" applyFill="1" applyBorder="1" applyAlignment="1" applyProtection="1">
      <alignment horizontal="center" vertical="center"/>
      <protection locked="0"/>
    </xf>
    <xf numFmtId="0" fontId="27" fillId="27" borderId="13" xfId="38" applyFont="1" applyFill="1" applyBorder="1" applyAlignment="1" applyProtection="1">
      <alignment horizontal="center" vertical="center"/>
      <protection locked="0"/>
    </xf>
    <xf numFmtId="0" fontId="27" fillId="27" borderId="12" xfId="38" applyFont="1" applyFill="1" applyBorder="1" applyAlignment="1" applyProtection="1">
      <alignment horizontal="center" vertical="center"/>
      <protection locked="0"/>
    </xf>
    <xf numFmtId="0" fontId="27" fillId="27" borderId="21" xfId="38" applyFont="1" applyFill="1" applyBorder="1" applyAlignment="1" applyProtection="1">
      <alignment horizontal="center" vertical="center"/>
      <protection locked="0"/>
    </xf>
    <xf numFmtId="0" fontId="27" fillId="27" borderId="20" xfId="38" applyFont="1" applyFill="1" applyBorder="1" applyAlignment="1" applyProtection="1">
      <alignment horizontal="center"/>
      <protection locked="0"/>
    </xf>
    <xf numFmtId="0" fontId="27" fillId="27" borderId="10" xfId="38" applyFont="1" applyFill="1" applyBorder="1" applyAlignment="1" applyProtection="1">
      <alignment horizontal="center"/>
      <protection locked="0"/>
    </xf>
    <xf numFmtId="0" fontId="27" fillId="27" borderId="13" xfId="38" applyFont="1" applyFill="1" applyBorder="1" applyAlignment="1" applyProtection="1">
      <alignment horizontal="center"/>
      <protection locked="0"/>
    </xf>
    <xf numFmtId="0" fontId="27" fillId="27" borderId="12" xfId="38" applyFont="1" applyFill="1" applyBorder="1" applyAlignment="1" applyProtection="1">
      <alignment horizontal="center"/>
      <protection locked="0"/>
    </xf>
    <xf numFmtId="0" fontId="27" fillId="27" borderId="43" xfId="38" applyFont="1" applyFill="1" applyBorder="1" applyAlignment="1" applyProtection="1">
      <alignment horizontal="center"/>
      <protection locked="0"/>
    </xf>
    <xf numFmtId="0" fontId="15" fillId="27" borderId="0" xfId="38" applyFill="1"/>
    <xf numFmtId="1" fontId="27" fillId="27" borderId="12" xfId="38" applyNumberFormat="1" applyFont="1" applyFill="1" applyBorder="1" applyAlignment="1" applyProtection="1">
      <alignment horizontal="center" vertical="center"/>
      <protection locked="0"/>
    </xf>
    <xf numFmtId="1" fontId="27" fillId="27" borderId="10" xfId="38" applyNumberFormat="1" applyFont="1" applyFill="1" applyBorder="1" applyAlignment="1" applyProtection="1">
      <alignment horizontal="center" vertical="center"/>
      <protection locked="0"/>
    </xf>
    <xf numFmtId="1" fontId="27" fillId="27" borderId="12" xfId="38" applyNumberFormat="1" applyFont="1" applyFill="1" applyBorder="1" applyAlignment="1" applyProtection="1">
      <alignment horizontal="center"/>
      <protection locked="0"/>
    </xf>
    <xf numFmtId="1" fontId="27" fillId="27" borderId="10" xfId="38" applyNumberFormat="1" applyFont="1" applyFill="1" applyBorder="1" applyAlignment="1" applyProtection="1">
      <alignment horizontal="center"/>
      <protection locked="0"/>
    </xf>
    <xf numFmtId="0" fontId="27" fillId="27" borderId="13" xfId="38" applyFont="1" applyFill="1" applyBorder="1" applyAlignment="1" applyProtection="1">
      <alignment vertical="center"/>
      <protection locked="0"/>
    </xf>
    <xf numFmtId="0" fontId="27" fillId="0" borderId="93" xfId="38" applyFont="1" applyFill="1" applyBorder="1" applyAlignment="1" applyProtection="1">
      <alignment horizontal="center" vertical="center" wrapText="1"/>
      <protection locked="0"/>
    </xf>
    <xf numFmtId="0" fontId="25" fillId="28" borderId="52" xfId="38" applyFont="1" applyFill="1" applyBorder="1" applyProtection="1"/>
    <xf numFmtId="1" fontId="27" fillId="28" borderId="15" xfId="38" applyNumberFormat="1" applyFont="1" applyFill="1" applyBorder="1" applyAlignment="1" applyProtection="1">
      <alignment horizontal="center" vertical="center"/>
    </xf>
    <xf numFmtId="1" fontId="27" fillId="28" borderId="20" xfId="38" applyNumberFormat="1" applyFont="1" applyFill="1" applyBorder="1" applyAlignment="1" applyProtection="1">
      <alignment horizontal="center" vertical="center"/>
    </xf>
    <xf numFmtId="0" fontId="27" fillId="28" borderId="21" xfId="38" applyFont="1" applyFill="1" applyBorder="1" applyAlignment="1" applyProtection="1">
      <alignment horizontal="center" vertical="center" shrinkToFit="1"/>
    </xf>
    <xf numFmtId="0" fontId="27" fillId="0" borderId="104" xfId="38" applyFont="1" applyFill="1" applyBorder="1" applyAlignment="1" applyProtection="1">
      <alignment horizontal="center" vertical="center"/>
      <protection locked="0"/>
    </xf>
    <xf numFmtId="0" fontId="27" fillId="29" borderId="61" xfId="38" applyFont="1" applyFill="1" applyBorder="1" applyAlignment="1" applyProtection="1">
      <alignment horizontal="center" vertical="center"/>
    </xf>
    <xf numFmtId="1" fontId="45" fillId="0" borderId="114" xfId="45" applyNumberFormat="1" applyFont="1" applyBorder="1" applyAlignment="1">
      <alignment horizontal="center"/>
    </xf>
    <xf numFmtId="1" fontId="45" fillId="0" borderId="109" xfId="45" applyNumberFormat="1" applyFont="1" applyBorder="1" applyAlignment="1">
      <alignment horizontal="center"/>
    </xf>
    <xf numFmtId="1" fontId="45" fillId="0" borderId="115" xfId="45" applyNumberFormat="1" applyFont="1" applyBorder="1" applyAlignment="1">
      <alignment horizontal="center"/>
    </xf>
    <xf numFmtId="0" fontId="27" fillId="0" borderId="117" xfId="38" applyFont="1" applyFill="1" applyBorder="1" applyAlignment="1" applyProtection="1">
      <alignment horizontal="center" vertical="center"/>
      <protection locked="0"/>
    </xf>
    <xf numFmtId="1" fontId="27" fillId="0" borderId="45" xfId="38" applyNumberFormat="1" applyFont="1" applyFill="1" applyBorder="1" applyAlignment="1" applyProtection="1">
      <alignment horizontal="center"/>
      <protection locked="0"/>
    </xf>
    <xf numFmtId="0" fontId="35" fillId="24" borderId="118" xfId="38" applyFont="1" applyFill="1" applyBorder="1" applyAlignment="1" applyProtection="1">
      <alignment vertical="center"/>
    </xf>
    <xf numFmtId="0" fontId="37" fillId="24" borderId="119" xfId="38" applyFont="1" applyFill="1" applyBorder="1" applyAlignment="1" applyProtection="1">
      <alignment horizontal="center"/>
    </xf>
    <xf numFmtId="0" fontId="27" fillId="0" borderId="43" xfId="0" applyFont="1" applyBorder="1"/>
    <xf numFmtId="0" fontId="27" fillId="0" borderId="43" xfId="38" applyFont="1" applyFill="1" applyBorder="1" applyAlignment="1" applyProtection="1">
      <alignment vertical="center"/>
      <protection locked="0"/>
    </xf>
    <xf numFmtId="1" fontId="27" fillId="0" borderId="94" xfId="38" applyNumberFormat="1" applyFont="1" applyFill="1" applyBorder="1" applyAlignment="1" applyProtection="1">
      <alignment horizontal="center"/>
      <protection locked="0"/>
    </xf>
    <xf numFmtId="1" fontId="27" fillId="0" borderId="13" xfId="38" applyNumberFormat="1" applyFont="1" applyFill="1" applyBorder="1" applyAlignment="1" applyProtection="1">
      <alignment horizontal="center"/>
      <protection locked="0"/>
    </xf>
    <xf numFmtId="0" fontId="46" fillId="0" borderId="60" xfId="45" applyFont="1" applyBorder="1" applyAlignment="1"/>
    <xf numFmtId="0" fontId="35" fillId="24" borderId="18" xfId="38" applyFont="1" applyFill="1" applyBorder="1" applyAlignment="1" applyProtection="1">
      <alignment horizontal="center" vertical="center"/>
    </xf>
    <xf numFmtId="1" fontId="33" fillId="0" borderId="106" xfId="46" applyNumberFormat="1" applyFont="1" applyBorder="1" applyAlignment="1">
      <alignment horizontal="center"/>
    </xf>
    <xf numFmtId="1" fontId="33" fillId="0" borderId="111" xfId="46" applyNumberFormat="1" applyFont="1" applyBorder="1" applyAlignment="1">
      <alignment horizontal="center"/>
    </xf>
    <xf numFmtId="1" fontId="33" fillId="0" borderId="113" xfId="46" applyNumberFormat="1" applyFont="1" applyBorder="1" applyAlignment="1">
      <alignment horizontal="center"/>
    </xf>
    <xf numFmtId="1" fontId="33" fillId="30" borderId="107" xfId="46" applyNumberFormat="1" applyFont="1" applyFill="1" applyBorder="1" applyAlignment="1">
      <alignment horizontal="center"/>
    </xf>
    <xf numFmtId="1" fontId="33" fillId="30" borderId="110" xfId="46" applyNumberFormat="1" applyFont="1" applyFill="1" applyBorder="1" applyAlignment="1">
      <alignment horizontal="center"/>
    </xf>
    <xf numFmtId="0" fontId="46" fillId="0" borderId="43" xfId="46" applyFont="1" applyBorder="1" applyAlignment="1">
      <alignment vertical="center"/>
    </xf>
    <xf numFmtId="0" fontId="27" fillId="0" borderId="112" xfId="38" applyFont="1" applyFill="1" applyBorder="1" applyAlignment="1" applyProtection="1">
      <alignment vertical="center"/>
      <protection locked="0"/>
    </xf>
    <xf numFmtId="0" fontId="27" fillId="27" borderId="96" xfId="38" applyFont="1" applyFill="1" applyBorder="1" applyAlignment="1" applyProtection="1">
      <alignment horizontal="center" vertical="center"/>
      <protection locked="0"/>
    </xf>
    <xf numFmtId="0" fontId="27" fillId="27" borderId="43" xfId="38" applyFont="1" applyFill="1" applyBorder="1" applyAlignment="1" applyProtection="1">
      <alignment vertical="center"/>
      <protection locked="0"/>
    </xf>
    <xf numFmtId="1" fontId="27" fillId="27" borderId="20" xfId="38" applyNumberFormat="1" applyFont="1" applyFill="1" applyBorder="1" applyAlignment="1" applyProtection="1">
      <alignment horizontal="center" vertical="center"/>
      <protection locked="0"/>
    </xf>
    <xf numFmtId="0" fontId="27" fillId="27" borderId="43" xfId="38" applyFont="1" applyFill="1" applyBorder="1" applyAlignment="1" applyProtection="1">
      <alignment horizontal="center" vertical="center"/>
      <protection locked="0"/>
    </xf>
    <xf numFmtId="1" fontId="27" fillId="27" borderId="20" xfId="38" applyNumberFormat="1" applyFont="1" applyFill="1" applyBorder="1" applyAlignment="1" applyProtection="1">
      <alignment horizontal="center"/>
      <protection locked="0"/>
    </xf>
    <xf numFmtId="0" fontId="35" fillId="27" borderId="13" xfId="38" applyFont="1" applyFill="1" applyBorder="1" applyAlignment="1" applyProtection="1">
      <alignment horizontal="center"/>
      <protection locked="0"/>
    </xf>
    <xf numFmtId="0" fontId="35" fillId="27" borderId="43" xfId="38" applyFont="1" applyFill="1" applyBorder="1" applyAlignment="1" applyProtection="1">
      <alignment horizontal="center"/>
      <protection locked="0"/>
    </xf>
    <xf numFmtId="0" fontId="27" fillId="0" borderId="116" xfId="38" applyFont="1" applyFill="1" applyBorder="1" applyAlignment="1" applyProtection="1">
      <alignment horizontal="center" vertical="center"/>
      <protection locked="0"/>
    </xf>
    <xf numFmtId="0" fontId="27" fillId="0" borderId="60" xfId="45" applyFont="1" applyBorder="1" applyAlignment="1"/>
    <xf numFmtId="1" fontId="27" fillId="0" borderId="120" xfId="45" applyNumberFormat="1" applyFont="1" applyBorder="1" applyAlignment="1">
      <alignment horizontal="center"/>
    </xf>
    <xf numFmtId="1" fontId="27" fillId="0" borderId="121" xfId="45" applyNumberFormat="1" applyFont="1" applyBorder="1" applyAlignment="1">
      <alignment horizontal="center"/>
    </xf>
    <xf numFmtId="1" fontId="27" fillId="0" borderId="122" xfId="45" applyNumberFormat="1" applyFont="1" applyBorder="1" applyAlignment="1">
      <alignment horizontal="center"/>
    </xf>
    <xf numFmtId="1" fontId="27" fillId="0" borderId="108" xfId="45" applyNumberFormat="1" applyFont="1" applyBorder="1" applyAlignment="1">
      <alignment horizontal="center"/>
    </xf>
    <xf numFmtId="1" fontId="27" fillId="0" borderId="109" xfId="45" applyNumberFormat="1" applyFont="1" applyBorder="1" applyAlignment="1">
      <alignment horizontal="center"/>
    </xf>
    <xf numFmtId="1" fontId="27" fillId="0" borderId="115" xfId="45" applyNumberFormat="1" applyFont="1" applyBorder="1" applyAlignment="1">
      <alignment horizontal="center"/>
    </xf>
    <xf numFmtId="1" fontId="27" fillId="0" borderId="114" xfId="45" applyNumberFormat="1" applyFont="1" applyBorder="1" applyAlignment="1">
      <alignment horizontal="center"/>
    </xf>
    <xf numFmtId="0" fontId="27" fillId="0" borderId="59" xfId="38" applyFont="1" applyFill="1" applyBorder="1" applyAlignment="1" applyProtection="1">
      <alignment horizontal="center" vertical="center"/>
      <protection locked="0"/>
    </xf>
    <xf numFmtId="0" fontId="27" fillId="0" borderId="112" xfId="46" applyFont="1" applyBorder="1" applyAlignment="1">
      <alignment vertical="center"/>
    </xf>
    <xf numFmtId="1" fontId="27" fillId="0" borderId="106" xfId="46" applyNumberFormat="1" applyFont="1" applyBorder="1" applyAlignment="1">
      <alignment horizontal="center"/>
    </xf>
    <xf numFmtId="1" fontId="27" fillId="0" borderId="111" xfId="46" applyNumberFormat="1" applyFont="1" applyBorder="1" applyAlignment="1">
      <alignment horizontal="center"/>
    </xf>
    <xf numFmtId="1" fontId="27" fillId="0" borderId="113" xfId="46" applyNumberFormat="1" applyFont="1" applyBorder="1" applyAlignment="1">
      <alignment horizontal="center"/>
    </xf>
    <xf numFmtId="0" fontId="32" fillId="0" borderId="20" xfId="38" applyFont="1" applyBorder="1" applyAlignment="1">
      <alignment horizontal="center" vertical="center"/>
    </xf>
    <xf numFmtId="0" fontId="27" fillId="0" borderId="10" xfId="38" applyFont="1" applyBorder="1" applyAlignment="1">
      <alignment horizontal="center" vertical="center"/>
    </xf>
    <xf numFmtId="0" fontId="33" fillId="0" borderId="20" xfId="38" applyFont="1" applyBorder="1" applyAlignment="1">
      <alignment horizontal="center" vertical="center"/>
    </xf>
    <xf numFmtId="0" fontId="33" fillId="27" borderId="20" xfId="38" applyFont="1" applyFill="1" applyBorder="1" applyAlignment="1">
      <alignment horizontal="center" vertical="center"/>
    </xf>
    <xf numFmtId="0" fontId="33" fillId="27" borderId="10" xfId="38" applyFont="1" applyFill="1" applyBorder="1" applyAlignment="1">
      <alignment horizontal="center" vertical="center"/>
    </xf>
    <xf numFmtId="0" fontId="33" fillId="0" borderId="10" xfId="38" applyFont="1" applyBorder="1" applyAlignment="1">
      <alignment horizontal="center" vertical="center"/>
    </xf>
    <xf numFmtId="0" fontId="27" fillId="0" borderId="10" xfId="38" applyFont="1" applyBorder="1" applyAlignment="1">
      <alignment horizontal="center"/>
    </xf>
    <xf numFmtId="0" fontId="27" fillId="24" borderId="37" xfId="38" applyFont="1" applyFill="1" applyBorder="1" applyAlignment="1" applyProtection="1">
      <alignment horizontal="center" vertical="center" shrinkToFit="1"/>
    </xf>
    <xf numFmtId="0" fontId="27" fillId="24" borderId="43" xfId="38" applyFont="1" applyFill="1" applyBorder="1" applyAlignment="1" applyProtection="1">
      <alignment horizontal="center" vertical="center" shrinkToFit="1"/>
    </xf>
    <xf numFmtId="0" fontId="33" fillId="30" borderId="113" xfId="46" applyFont="1" applyFill="1" applyBorder="1" applyAlignment="1">
      <alignment horizontal="center" vertical="center" shrinkToFit="1"/>
    </xf>
    <xf numFmtId="0" fontId="34" fillId="0" borderId="10" xfId="38" applyFont="1" applyBorder="1" applyAlignment="1">
      <alignment horizontal="center" vertical="center"/>
    </xf>
    <xf numFmtId="0" fontId="15" fillId="0" borderId="10" xfId="38" applyBorder="1" applyAlignment="1">
      <alignment horizontal="center"/>
    </xf>
    <xf numFmtId="0" fontId="33" fillId="0" borderId="0" xfId="38" applyFont="1" applyBorder="1" applyAlignment="1">
      <alignment horizontal="center" vertical="center"/>
    </xf>
    <xf numFmtId="0" fontId="48" fillId="0" borderId="96" xfId="38" applyFont="1" applyFill="1" applyBorder="1" applyAlignment="1" applyProtection="1">
      <alignment horizontal="center" vertical="center" wrapText="1"/>
      <protection locked="0"/>
    </xf>
    <xf numFmtId="0" fontId="48" fillId="0" borderId="13" xfId="38" applyFont="1" applyFill="1" applyBorder="1" applyAlignment="1" applyProtection="1">
      <alignment vertical="center"/>
      <protection locked="0"/>
    </xf>
    <xf numFmtId="1" fontId="48" fillId="0" borderId="12" xfId="38" applyNumberFormat="1" applyFont="1" applyFill="1" applyBorder="1" applyAlignment="1" applyProtection="1">
      <alignment horizontal="center" vertical="center"/>
      <protection locked="0"/>
    </xf>
    <xf numFmtId="1" fontId="48" fillId="0" borderId="10" xfId="38" applyNumberFormat="1" applyFont="1" applyFill="1" applyBorder="1" applyAlignment="1" applyProtection="1">
      <alignment horizontal="center" vertical="center"/>
      <protection locked="0"/>
    </xf>
    <xf numFmtId="0" fontId="48" fillId="0" borderId="43" xfId="38" applyFont="1" applyBorder="1" applyAlignment="1" applyProtection="1">
      <alignment horizontal="center" vertical="center"/>
      <protection locked="0"/>
    </xf>
    <xf numFmtId="1" fontId="48" fillId="28" borderId="15" xfId="38" applyNumberFormat="1" applyFont="1" applyFill="1" applyBorder="1" applyAlignment="1" applyProtection="1">
      <alignment horizontal="center" vertical="center"/>
    </xf>
    <xf numFmtId="1" fontId="48" fillId="28" borderId="20" xfId="38" applyNumberFormat="1" applyFont="1" applyFill="1" applyBorder="1" applyAlignment="1" applyProtection="1">
      <alignment horizontal="center" vertical="center"/>
    </xf>
    <xf numFmtId="0" fontId="48" fillId="28" borderId="21" xfId="38" applyFont="1" applyFill="1" applyBorder="1" applyAlignment="1" applyProtection="1">
      <alignment horizontal="center" vertical="center" shrinkToFit="1"/>
    </xf>
    <xf numFmtId="0" fontId="48" fillId="0" borderId="20" xfId="38" applyFont="1" applyBorder="1" applyAlignment="1">
      <alignment horizontal="center" vertical="center"/>
    </xf>
    <xf numFmtId="0" fontId="48" fillId="0" borderId="10" xfId="38" applyFont="1" applyBorder="1" applyAlignment="1">
      <alignment horizontal="center" vertical="center"/>
    </xf>
    <xf numFmtId="0" fontId="48" fillId="26" borderId="61" xfId="38" applyFont="1" applyFill="1" applyBorder="1" applyAlignment="1" applyProtection="1">
      <alignment horizontal="center" vertical="center"/>
    </xf>
    <xf numFmtId="0" fontId="39" fillId="31" borderId="20" xfId="38" applyFont="1" applyFill="1" applyBorder="1" applyAlignment="1">
      <alignment horizontal="center" vertical="center" wrapText="1"/>
    </xf>
    <xf numFmtId="0" fontId="39" fillId="31" borderId="20" xfId="0" applyFont="1" applyFill="1" applyBorder="1" applyAlignment="1">
      <alignment vertical="center"/>
    </xf>
    <xf numFmtId="0" fontId="39" fillId="31" borderId="10" xfId="38" applyFont="1" applyFill="1" applyBorder="1" applyAlignment="1">
      <alignment horizontal="center" vertical="center" wrapText="1"/>
    </xf>
    <xf numFmtId="0" fontId="39" fillId="31" borderId="10" xfId="0" applyFont="1" applyFill="1" applyBorder="1" applyAlignment="1">
      <alignment horizontal="center" vertical="center" wrapText="1"/>
    </xf>
    <xf numFmtId="0" fontId="42" fillId="0" borderId="0" xfId="38" applyFont="1" applyFill="1" applyAlignment="1" applyProtection="1">
      <alignment horizontal="center" vertical="center"/>
    </xf>
    <xf numFmtId="0" fontId="42" fillId="0" borderId="0" xfId="38" applyFont="1" applyFill="1" applyBorder="1" applyAlignment="1" applyProtection="1">
      <alignment horizontal="center" vertical="center"/>
      <protection locked="0"/>
    </xf>
    <xf numFmtId="0" fontId="43" fillId="0" borderId="0" xfId="38" applyFont="1" applyFill="1" applyBorder="1" applyAlignment="1" applyProtection="1">
      <alignment horizontal="center" vertical="center"/>
    </xf>
    <xf numFmtId="0" fontId="41" fillId="0" borderId="30" xfId="38" applyFont="1" applyFill="1" applyBorder="1" applyAlignment="1" applyProtection="1">
      <alignment horizontal="center" vertical="center"/>
    </xf>
    <xf numFmtId="0" fontId="39" fillId="24" borderId="75" xfId="38" applyFont="1" applyFill="1" applyBorder="1" applyAlignment="1" applyProtection="1">
      <alignment horizontal="center"/>
    </xf>
    <xf numFmtId="0" fontId="39" fillId="24" borderId="18" xfId="38" applyFont="1" applyFill="1" applyBorder="1" applyAlignment="1" applyProtection="1">
      <alignment horizontal="center"/>
    </xf>
    <xf numFmtId="0" fontId="39" fillId="24" borderId="60" xfId="38" applyFont="1" applyFill="1" applyBorder="1" applyAlignment="1" applyProtection="1">
      <alignment horizontal="center"/>
    </xf>
    <xf numFmtId="0" fontId="39" fillId="24" borderId="13" xfId="38" applyFont="1" applyFill="1" applyBorder="1" applyAlignment="1" applyProtection="1">
      <alignment horizontal="center" textRotation="90"/>
    </xf>
    <xf numFmtId="0" fontId="34" fillId="24" borderId="24" xfId="0" applyFont="1" applyFill="1" applyBorder="1" applyAlignment="1" applyProtection="1">
      <alignment horizontal="center"/>
    </xf>
    <xf numFmtId="0" fontId="38" fillId="24" borderId="85" xfId="38" applyFont="1" applyFill="1" applyBorder="1" applyAlignment="1" applyProtection="1">
      <alignment horizontal="center" vertical="center" wrapText="1"/>
    </xf>
    <xf numFmtId="0" fontId="34" fillId="24" borderId="86" xfId="0" applyFont="1" applyFill="1" applyBorder="1" applyAlignment="1" applyProtection="1">
      <alignment horizontal="center" vertical="center" wrapText="1"/>
    </xf>
    <xf numFmtId="0" fontId="39" fillId="24" borderId="74" xfId="38" applyFont="1" applyFill="1" applyBorder="1" applyAlignment="1" applyProtection="1">
      <alignment horizontal="center"/>
    </xf>
    <xf numFmtId="0" fontId="39" fillId="24" borderId="10" xfId="38" applyFont="1" applyFill="1" applyBorder="1" applyAlignment="1" applyProtection="1">
      <alignment horizontal="center" textRotation="90"/>
    </xf>
    <xf numFmtId="0" fontId="34" fillId="24" borderId="23" xfId="0" applyFont="1" applyFill="1" applyBorder="1" applyAlignment="1" applyProtection="1">
      <alignment horizontal="center"/>
    </xf>
    <xf numFmtId="0" fontId="40" fillId="24" borderId="100" xfId="38" applyFont="1" applyFill="1" applyBorder="1" applyAlignment="1" applyProtection="1">
      <alignment horizontal="center" vertical="center" wrapText="1"/>
    </xf>
    <xf numFmtId="0" fontId="40" fillId="0" borderId="101" xfId="0" applyFont="1" applyBorder="1" applyAlignment="1">
      <alignment horizontal="center" vertical="center" wrapText="1"/>
    </xf>
    <xf numFmtId="0" fontId="40" fillId="0" borderId="102" xfId="0" applyFont="1" applyBorder="1" applyAlignment="1">
      <alignment horizontal="center" vertical="center" wrapText="1"/>
    </xf>
    <xf numFmtId="0" fontId="24" fillId="24" borderId="87" xfId="38" applyFont="1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38" fillId="24" borderId="62" xfId="38" applyFont="1" applyFill="1" applyBorder="1" applyAlignment="1" applyProtection="1">
      <alignment horizontal="center" vertical="center" wrapText="1"/>
    </xf>
    <xf numFmtId="0" fontId="39" fillId="24" borderId="77" xfId="0" applyFont="1" applyFill="1" applyBorder="1" applyAlignment="1" applyProtection="1">
      <alignment horizontal="center" vertical="center" wrapText="1"/>
    </xf>
    <xf numFmtId="0" fontId="39" fillId="24" borderId="78" xfId="0" applyFont="1" applyFill="1" applyBorder="1" applyAlignment="1" applyProtection="1">
      <alignment horizontal="center" vertical="center" wrapText="1"/>
    </xf>
    <xf numFmtId="0" fontId="35" fillId="24" borderId="97" xfId="38" applyFont="1" applyFill="1" applyBorder="1" applyAlignment="1">
      <alignment horizontal="center" vertical="center"/>
    </xf>
    <xf numFmtId="0" fontId="34" fillId="24" borderId="97" xfId="0" applyFont="1" applyFill="1" applyBorder="1" applyAlignment="1">
      <alignment horizontal="center" vertical="center"/>
    </xf>
    <xf numFmtId="1" fontId="38" fillId="24" borderId="46" xfId="38" applyNumberFormat="1" applyFont="1" applyFill="1" applyBorder="1" applyAlignment="1" applyProtection="1">
      <alignment horizontal="center" vertical="center"/>
    </xf>
    <xf numFmtId="1" fontId="38" fillId="24" borderId="14" xfId="38" applyNumberFormat="1" applyFont="1" applyFill="1" applyBorder="1" applyAlignment="1" applyProtection="1">
      <alignment horizontal="center" vertical="center"/>
    </xf>
    <xf numFmtId="0" fontId="27" fillId="24" borderId="15" xfId="38" applyFont="1" applyFill="1" applyBorder="1" applyAlignment="1" applyProtection="1">
      <alignment horizontal="left" vertical="center" wrapText="1"/>
    </xf>
    <xf numFmtId="0" fontId="34" fillId="24" borderId="10" xfId="0" applyFont="1" applyFill="1" applyBorder="1" applyAlignment="1" applyProtection="1">
      <alignment horizontal="left" vertical="center" wrapText="1"/>
    </xf>
    <xf numFmtId="0" fontId="34" fillId="24" borderId="43" xfId="0" applyFont="1" applyFill="1" applyBorder="1" applyAlignment="1" applyProtection="1">
      <alignment horizontal="left" vertical="center" wrapText="1"/>
    </xf>
    <xf numFmtId="0" fontId="39" fillId="24" borderId="70" xfId="38" applyFont="1" applyFill="1" applyBorder="1" applyAlignment="1" applyProtection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8" fillId="24" borderId="79" xfId="38" applyFont="1" applyFill="1" applyBorder="1" applyAlignment="1" applyProtection="1">
      <alignment horizontal="center" vertical="center" textRotation="90"/>
    </xf>
    <xf numFmtId="0" fontId="38" fillId="24" borderId="80" xfId="38" applyFont="1" applyFill="1" applyBorder="1" applyAlignment="1" applyProtection="1">
      <alignment horizontal="center" vertical="center" textRotation="90"/>
    </xf>
    <xf numFmtId="0" fontId="38" fillId="24" borderId="81" xfId="38" applyFont="1" applyFill="1" applyBorder="1" applyAlignment="1" applyProtection="1">
      <alignment horizontal="center" vertical="center" textRotation="90"/>
    </xf>
    <xf numFmtId="0" fontId="37" fillId="24" borderId="82" xfId="38" applyFont="1" applyFill="1" applyBorder="1" applyAlignment="1" applyProtection="1">
      <alignment horizontal="center" vertical="center" textRotation="90"/>
    </xf>
    <xf numFmtId="0" fontId="37" fillId="24" borderId="83" xfId="38" applyFont="1" applyFill="1" applyBorder="1" applyAlignment="1" applyProtection="1">
      <alignment horizontal="center" vertical="center" textRotation="90"/>
    </xf>
    <xf numFmtId="0" fontId="37" fillId="24" borderId="84" xfId="38" applyFont="1" applyFill="1" applyBorder="1" applyAlignment="1" applyProtection="1">
      <alignment horizontal="center" vertical="center" textRotation="90"/>
    </xf>
    <xf numFmtId="0" fontId="41" fillId="24" borderId="71" xfId="38" applyFont="1" applyFill="1" applyBorder="1" applyAlignment="1" applyProtection="1">
      <alignment horizontal="center" vertical="center"/>
    </xf>
    <xf numFmtId="0" fontId="41" fillId="24" borderId="0" xfId="38" applyFont="1" applyFill="1" applyBorder="1" applyAlignment="1" applyProtection="1">
      <alignment horizontal="center" vertical="center"/>
    </xf>
    <xf numFmtId="0" fontId="34" fillId="24" borderId="73" xfId="0" applyFont="1" applyFill="1" applyBorder="1" applyAlignment="1" applyProtection="1">
      <alignment horizontal="center" vertical="center"/>
    </xf>
    <xf numFmtId="0" fontId="39" fillId="24" borderId="76" xfId="38" applyFont="1" applyFill="1" applyBorder="1" applyAlignment="1" applyProtection="1">
      <alignment horizontal="center"/>
    </xf>
    <xf numFmtId="0" fontId="39" fillId="24" borderId="43" xfId="38" applyFont="1" applyFill="1" applyBorder="1" applyAlignment="1" applyProtection="1">
      <alignment horizontal="center" textRotation="90"/>
    </xf>
    <xf numFmtId="0" fontId="34" fillId="24" borderId="25" xfId="0" applyFont="1" applyFill="1" applyBorder="1" applyAlignment="1" applyProtection="1">
      <alignment horizontal="center"/>
    </xf>
    <xf numFmtId="0" fontId="28" fillId="0" borderId="0" xfId="39" applyFont="1" applyAlignment="1" applyProtection="1">
      <alignment horizontal="center" vertical="center"/>
      <protection locked="0"/>
    </xf>
    <xf numFmtId="0" fontId="30" fillId="0" borderId="88" xfId="39" applyFont="1" applyFill="1" applyBorder="1" applyAlignment="1">
      <alignment horizontal="center" vertical="center"/>
    </xf>
    <xf numFmtId="0" fontId="30" fillId="0" borderId="89" xfId="39" applyFont="1" applyFill="1" applyBorder="1" applyAlignment="1">
      <alignment horizontal="center" vertical="center"/>
    </xf>
    <xf numFmtId="0" fontId="30" fillId="0" borderId="90" xfId="39" applyFont="1" applyFill="1" applyBorder="1" applyAlignment="1">
      <alignment horizontal="center" vertical="center"/>
    </xf>
    <xf numFmtId="0" fontId="30" fillId="0" borderId="91" xfId="39" applyFont="1" applyFill="1" applyBorder="1" applyAlignment="1">
      <alignment horizontal="center" vertical="center"/>
    </xf>
    <xf numFmtId="0" fontId="30" fillId="0" borderId="79" xfId="39" applyFont="1" applyFill="1" applyBorder="1" applyAlignment="1">
      <alignment horizontal="center" vertical="center"/>
    </xf>
    <xf numFmtId="0" fontId="30" fillId="0" borderId="80" xfId="39" applyFont="1" applyFill="1" applyBorder="1" applyAlignment="1">
      <alignment horizontal="center" vertical="center"/>
    </xf>
    <xf numFmtId="0" fontId="29" fillId="0" borderId="30" xfId="39" applyFont="1" applyFill="1" applyBorder="1" applyAlignment="1" applyProtection="1">
      <alignment horizontal="center" vertic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4"/>
    <cellStyle name="Normál 3" xfId="45"/>
    <cellStyle name="Normál 4" xfId="46"/>
    <cellStyle name="Normál_H_B séma 0323" xfId="38"/>
    <cellStyle name="Normál_Hír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colors>
    <mruColors>
      <color rgb="FFCCFFCC"/>
      <color rgb="FFCCFF66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W234"/>
  <sheetViews>
    <sheetView tabSelected="1" topLeftCell="A40" zoomScale="95" zoomScaleNormal="95" workbookViewId="0">
      <selection activeCell="C53" sqref="C53"/>
    </sheetView>
  </sheetViews>
  <sheetFormatPr defaultColWidth="10.6640625" defaultRowHeight="15.75" x14ac:dyDescent="0.2"/>
  <cols>
    <col min="1" max="1" width="20.33203125" style="109" customWidth="1"/>
    <col min="2" max="2" width="7.1640625" style="101" customWidth="1"/>
    <col min="3" max="3" width="96" style="1" customWidth="1"/>
    <col min="4" max="4" width="5.83203125" style="1" customWidth="1"/>
    <col min="5" max="5" width="5.6640625" style="1" customWidth="1"/>
    <col min="6" max="19" width="5.83203125" style="1" customWidth="1"/>
    <col min="20" max="27" width="5.83203125" style="1" hidden="1" customWidth="1"/>
    <col min="28" max="28" width="5.83203125" style="1" customWidth="1"/>
    <col min="29" max="29" width="6.5" style="1" bestFit="1" customWidth="1"/>
    <col min="30" max="31" width="5.83203125" style="1" customWidth="1"/>
    <col min="32" max="32" width="70.5" style="1" customWidth="1"/>
    <col min="33" max="33" width="37.83203125" style="1" customWidth="1"/>
    <col min="34" max="41" width="1.83203125" style="1" customWidth="1"/>
    <col min="42" max="42" width="2.33203125" style="1" customWidth="1"/>
    <col min="43" max="16384" width="10.6640625" style="1"/>
  </cols>
  <sheetData>
    <row r="1" spans="1:33" ht="21.95" customHeight="1" x14ac:dyDescent="0.2">
      <c r="A1" s="209" t="s">
        <v>18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3" ht="21.95" customHeight="1" x14ac:dyDescent="0.2">
      <c r="A2" s="210" t="s">
        <v>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3" ht="15.75" customHeight="1" x14ac:dyDescent="0.2">
      <c r="A3" s="211" t="s">
        <v>171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</row>
    <row r="4" spans="1:33" ht="15.75" customHeight="1" thickBot="1" x14ac:dyDescent="0.25">
      <c r="A4" s="212" t="s">
        <v>161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</row>
    <row r="5" spans="1:33" ht="15.75" customHeight="1" thickTop="1" thickBot="1" x14ac:dyDescent="0.25">
      <c r="A5" s="244" t="s">
        <v>14</v>
      </c>
      <c r="B5" s="247" t="s">
        <v>15</v>
      </c>
      <c r="C5" s="250" t="s">
        <v>16</v>
      </c>
      <c r="D5" s="218" t="s">
        <v>9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38" t="s">
        <v>23</v>
      </c>
      <c r="AC5" s="239"/>
      <c r="AD5" s="239"/>
      <c r="AE5" s="240"/>
      <c r="AF5" s="205" t="s">
        <v>125</v>
      </c>
      <c r="AG5" s="207" t="s">
        <v>126</v>
      </c>
    </row>
    <row r="6" spans="1:33" ht="15.75" customHeight="1" x14ac:dyDescent="0.2">
      <c r="A6" s="245"/>
      <c r="B6" s="248"/>
      <c r="C6" s="251"/>
      <c r="D6" s="220" t="s">
        <v>1</v>
      </c>
      <c r="E6" s="214"/>
      <c r="F6" s="214"/>
      <c r="G6" s="215"/>
      <c r="H6" s="213" t="s">
        <v>2</v>
      </c>
      <c r="I6" s="214"/>
      <c r="J6" s="214"/>
      <c r="K6" s="253"/>
      <c r="L6" s="220" t="s">
        <v>3</v>
      </c>
      <c r="M6" s="214"/>
      <c r="N6" s="214"/>
      <c r="O6" s="215"/>
      <c r="P6" s="213" t="s">
        <v>4</v>
      </c>
      <c r="Q6" s="214"/>
      <c r="R6" s="214"/>
      <c r="S6" s="215"/>
      <c r="T6" s="220" t="s">
        <v>5</v>
      </c>
      <c r="U6" s="214"/>
      <c r="V6" s="214"/>
      <c r="W6" s="215"/>
      <c r="X6" s="213" t="s">
        <v>6</v>
      </c>
      <c r="Y6" s="214"/>
      <c r="Z6" s="214"/>
      <c r="AA6" s="253"/>
      <c r="AB6" s="241"/>
      <c r="AC6" s="242"/>
      <c r="AD6" s="242"/>
      <c r="AE6" s="243"/>
      <c r="AF6" s="206"/>
      <c r="AG6" s="208"/>
    </row>
    <row r="7" spans="1:33" ht="15.75" customHeight="1" x14ac:dyDescent="0.2">
      <c r="A7" s="245"/>
      <c r="B7" s="248"/>
      <c r="C7" s="251"/>
      <c r="D7" s="79" t="s">
        <v>10</v>
      </c>
      <c r="E7" s="79" t="s">
        <v>22</v>
      </c>
      <c r="F7" s="221" t="s">
        <v>8</v>
      </c>
      <c r="G7" s="216" t="s">
        <v>13</v>
      </c>
      <c r="H7" s="79" t="s">
        <v>10</v>
      </c>
      <c r="I7" s="79" t="s">
        <v>11</v>
      </c>
      <c r="J7" s="221" t="s">
        <v>8</v>
      </c>
      <c r="K7" s="216" t="s">
        <v>13</v>
      </c>
      <c r="L7" s="79" t="s">
        <v>10</v>
      </c>
      <c r="M7" s="79" t="s">
        <v>11</v>
      </c>
      <c r="N7" s="221" t="s">
        <v>8</v>
      </c>
      <c r="O7" s="216" t="s">
        <v>13</v>
      </c>
      <c r="P7" s="79" t="s">
        <v>10</v>
      </c>
      <c r="Q7" s="79" t="s">
        <v>11</v>
      </c>
      <c r="R7" s="221" t="s">
        <v>8</v>
      </c>
      <c r="S7" s="216" t="s">
        <v>13</v>
      </c>
      <c r="T7" s="79" t="s">
        <v>10</v>
      </c>
      <c r="U7" s="79" t="s">
        <v>11</v>
      </c>
      <c r="V7" s="221" t="s">
        <v>8</v>
      </c>
      <c r="W7" s="216" t="s">
        <v>13</v>
      </c>
      <c r="X7" s="79" t="s">
        <v>10</v>
      </c>
      <c r="Y7" s="79" t="s">
        <v>11</v>
      </c>
      <c r="Z7" s="221" t="s">
        <v>8</v>
      </c>
      <c r="AA7" s="254" t="s">
        <v>13</v>
      </c>
      <c r="AB7" s="80" t="s">
        <v>10</v>
      </c>
      <c r="AC7" s="79" t="s">
        <v>11</v>
      </c>
      <c r="AD7" s="221" t="s">
        <v>8</v>
      </c>
      <c r="AE7" s="216" t="s">
        <v>13</v>
      </c>
      <c r="AF7" s="206"/>
      <c r="AG7" s="208"/>
    </row>
    <row r="8" spans="1:33" ht="80.099999999999994" customHeight="1" thickBot="1" x14ac:dyDescent="0.25">
      <c r="A8" s="246"/>
      <c r="B8" s="249"/>
      <c r="C8" s="252"/>
      <c r="D8" s="81" t="s">
        <v>21</v>
      </c>
      <c r="E8" s="81" t="s">
        <v>21</v>
      </c>
      <c r="F8" s="222"/>
      <c r="G8" s="217"/>
      <c r="H8" s="81" t="str">
        <f>$D$8</f>
        <v>félév összesen</v>
      </c>
      <c r="I8" s="81" t="str">
        <f>$D$8</f>
        <v>félév összesen</v>
      </c>
      <c r="J8" s="222"/>
      <c r="K8" s="217"/>
      <c r="L8" s="81" t="str">
        <f>$D$8</f>
        <v>félév összesen</v>
      </c>
      <c r="M8" s="81" t="str">
        <f>$D$8</f>
        <v>félév összesen</v>
      </c>
      <c r="N8" s="222"/>
      <c r="O8" s="217"/>
      <c r="P8" s="81" t="str">
        <f>$D$8</f>
        <v>félév összesen</v>
      </c>
      <c r="Q8" s="81" t="str">
        <f>$D$8</f>
        <v>félév összesen</v>
      </c>
      <c r="R8" s="222"/>
      <c r="S8" s="217"/>
      <c r="T8" s="81" t="s">
        <v>12</v>
      </c>
      <c r="U8" s="81" t="s">
        <v>12</v>
      </c>
      <c r="V8" s="222"/>
      <c r="W8" s="217"/>
      <c r="X8" s="81" t="s">
        <v>12</v>
      </c>
      <c r="Y8" s="81" t="s">
        <v>12</v>
      </c>
      <c r="Z8" s="222"/>
      <c r="AA8" s="255"/>
      <c r="AB8" s="82" t="str">
        <f>$D$8</f>
        <v>félév összesen</v>
      </c>
      <c r="AC8" s="81" t="str">
        <f>$D$8</f>
        <v>félév összesen</v>
      </c>
      <c r="AD8" s="222"/>
      <c r="AE8" s="217"/>
      <c r="AF8" s="206"/>
      <c r="AG8" s="208"/>
    </row>
    <row r="9" spans="1:33" s="6" customFormat="1" ht="15.75" customHeight="1" x14ac:dyDescent="0.3">
      <c r="A9" s="102"/>
      <c r="B9" s="92"/>
      <c r="C9" s="7" t="s">
        <v>46</v>
      </c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13"/>
      <c r="AC9" s="14"/>
      <c r="AD9" s="134"/>
      <c r="AE9" s="15"/>
      <c r="AF9" s="181"/>
      <c r="AG9" s="182"/>
    </row>
    <row r="10" spans="1:33" ht="15.75" customHeight="1" x14ac:dyDescent="0.25">
      <c r="A10" s="114" t="s">
        <v>83</v>
      </c>
      <c r="B10" s="93" t="s">
        <v>0</v>
      </c>
      <c r="C10" s="28" t="s">
        <v>47</v>
      </c>
      <c r="D10" s="83">
        <v>8</v>
      </c>
      <c r="E10" s="84">
        <v>0</v>
      </c>
      <c r="F10" s="84">
        <v>3</v>
      </c>
      <c r="G10" s="85" t="s">
        <v>0</v>
      </c>
      <c r="H10" s="86"/>
      <c r="I10" s="84"/>
      <c r="J10" s="84"/>
      <c r="K10" s="85"/>
      <c r="L10" s="86"/>
      <c r="M10" s="84"/>
      <c r="N10" s="84"/>
      <c r="O10" s="85"/>
      <c r="P10" s="86"/>
      <c r="Q10" s="84"/>
      <c r="R10" s="84"/>
      <c r="S10" s="85"/>
      <c r="T10" s="16"/>
      <c r="U10" s="10"/>
      <c r="V10" s="10"/>
      <c r="W10" s="11"/>
      <c r="X10" s="16"/>
      <c r="Y10" s="10"/>
      <c r="Z10" s="10"/>
      <c r="AA10" s="12"/>
      <c r="AB10" s="135">
        <f>IF(D10+H10+L10+P10+T10+X10=0,"",D10+H10+L10+P10+T10+X10)</f>
        <v>8</v>
      </c>
      <c r="AC10" s="136" t="str">
        <f>IF(I10+M10+Q10+U10+Y10=0,"",I10+M10+Q10+U10+Y10)</f>
        <v/>
      </c>
      <c r="AD10" s="136">
        <f>IF(F10+J10+N10+R10+V10+Z10=0,"",F10+J10+N10+R10+V10+Z10)</f>
        <v>3</v>
      </c>
      <c r="AE10" s="137" t="s">
        <v>30</v>
      </c>
      <c r="AF10" s="183" t="s">
        <v>127</v>
      </c>
      <c r="AG10" s="183" t="s">
        <v>128</v>
      </c>
    </row>
    <row r="11" spans="1:33" ht="15.75" customHeight="1" x14ac:dyDescent="0.25">
      <c r="A11" s="114" t="s">
        <v>123</v>
      </c>
      <c r="B11" s="93" t="s">
        <v>0</v>
      </c>
      <c r="C11" s="28" t="s">
        <v>48</v>
      </c>
      <c r="D11" s="83">
        <v>12</v>
      </c>
      <c r="E11" s="84">
        <v>0</v>
      </c>
      <c r="F11" s="84">
        <v>4</v>
      </c>
      <c r="G11" s="85" t="s">
        <v>0</v>
      </c>
      <c r="H11" s="86"/>
      <c r="I11" s="84"/>
      <c r="J11" s="84"/>
      <c r="K11" s="85"/>
      <c r="L11" s="86"/>
      <c r="M11" s="84"/>
      <c r="N11" s="84"/>
      <c r="O11" s="85"/>
      <c r="P11" s="86"/>
      <c r="Q11" s="84"/>
      <c r="R11" s="84"/>
      <c r="S11" s="85"/>
      <c r="T11" s="16"/>
      <c r="U11" s="10"/>
      <c r="V11" s="10"/>
      <c r="W11" s="11"/>
      <c r="X11" s="16"/>
      <c r="Y11" s="10"/>
      <c r="Z11" s="10"/>
      <c r="AA11" s="12"/>
      <c r="AB11" s="135">
        <f t="shared" ref="AB11:AB15" si="0">IF(D11+H11+L11+P11+T11+X11=0,"",D11+H11+L11+P11+T11+X11)</f>
        <v>12</v>
      </c>
      <c r="AC11" s="136" t="str">
        <f t="shared" ref="AC11:AC15" si="1">IF(E11+I11+M11+Q11+U11+Y11=0,"",E11+I11+M11+Q11+U11+Y11)</f>
        <v/>
      </c>
      <c r="AD11" s="136">
        <f t="shared" ref="AD11:AD15" si="2">IF(F11+J11+N11+R11+V11+Z11=0,"",F11+J11+N11+R11+V11+Z11)</f>
        <v>4</v>
      </c>
      <c r="AE11" s="137" t="s">
        <v>30</v>
      </c>
      <c r="AF11" s="183" t="s">
        <v>129</v>
      </c>
      <c r="AG11" s="183" t="s">
        <v>130</v>
      </c>
    </row>
    <row r="12" spans="1:33" s="127" customFormat="1" x14ac:dyDescent="0.25">
      <c r="A12" s="116" t="s">
        <v>113</v>
      </c>
      <c r="B12" s="93" t="s">
        <v>0</v>
      </c>
      <c r="C12" s="132" t="s">
        <v>49</v>
      </c>
      <c r="D12" s="117">
        <v>8</v>
      </c>
      <c r="E12" s="118">
        <v>0</v>
      </c>
      <c r="F12" s="118">
        <v>3</v>
      </c>
      <c r="G12" s="119" t="s">
        <v>0</v>
      </c>
      <c r="H12" s="120"/>
      <c r="I12" s="118"/>
      <c r="J12" s="118"/>
      <c r="K12" s="119"/>
      <c r="L12" s="120"/>
      <c r="M12" s="118"/>
      <c r="N12" s="118"/>
      <c r="O12" s="119"/>
      <c r="P12" s="120"/>
      <c r="Q12" s="118"/>
      <c r="R12" s="118"/>
      <c r="S12" s="121"/>
      <c r="T12" s="122"/>
      <c r="U12" s="123"/>
      <c r="V12" s="123"/>
      <c r="W12" s="124"/>
      <c r="X12" s="125"/>
      <c r="Y12" s="123"/>
      <c r="Z12" s="123"/>
      <c r="AA12" s="126"/>
      <c r="AB12" s="135">
        <f t="shared" si="0"/>
        <v>8</v>
      </c>
      <c r="AC12" s="136" t="str">
        <f t="shared" si="1"/>
        <v/>
      </c>
      <c r="AD12" s="136">
        <f t="shared" si="2"/>
        <v>3</v>
      </c>
      <c r="AE12" s="137" t="s">
        <v>30</v>
      </c>
      <c r="AF12" s="184" t="s">
        <v>131</v>
      </c>
      <c r="AG12" s="185" t="s">
        <v>132</v>
      </c>
    </row>
    <row r="13" spans="1:33" ht="15.75" customHeight="1" x14ac:dyDescent="0.25">
      <c r="A13" s="114" t="s">
        <v>84</v>
      </c>
      <c r="B13" s="93" t="s">
        <v>0</v>
      </c>
      <c r="C13" s="28" t="s">
        <v>50</v>
      </c>
      <c r="D13" s="83">
        <v>10</v>
      </c>
      <c r="E13" s="84">
        <v>0</v>
      </c>
      <c r="F13" s="84">
        <v>3</v>
      </c>
      <c r="G13" s="85" t="s">
        <v>0</v>
      </c>
      <c r="H13" s="86"/>
      <c r="I13" s="84"/>
      <c r="J13" s="84"/>
      <c r="K13" s="85"/>
      <c r="L13" s="86"/>
      <c r="M13" s="84"/>
      <c r="N13" s="84"/>
      <c r="O13" s="85"/>
      <c r="P13" s="86"/>
      <c r="Q13" s="84"/>
      <c r="R13" s="84"/>
      <c r="S13" s="87"/>
      <c r="T13" s="26"/>
      <c r="U13" s="10"/>
      <c r="V13" s="10"/>
      <c r="W13" s="11"/>
      <c r="X13" s="16"/>
      <c r="Y13" s="10"/>
      <c r="Z13" s="10"/>
      <c r="AA13" s="12"/>
      <c r="AB13" s="135">
        <f t="shared" si="0"/>
        <v>10</v>
      </c>
      <c r="AC13" s="136" t="str">
        <f t="shared" si="1"/>
        <v/>
      </c>
      <c r="AD13" s="136">
        <f t="shared" si="2"/>
        <v>3</v>
      </c>
      <c r="AE13" s="137" t="s">
        <v>30</v>
      </c>
      <c r="AF13" s="183" t="s">
        <v>127</v>
      </c>
      <c r="AG13" s="186" t="s">
        <v>128</v>
      </c>
    </row>
    <row r="14" spans="1:33" ht="15.75" customHeight="1" x14ac:dyDescent="0.25">
      <c r="A14" s="114" t="s">
        <v>85</v>
      </c>
      <c r="B14" s="93" t="s">
        <v>0</v>
      </c>
      <c r="C14" s="28" t="s">
        <v>167</v>
      </c>
      <c r="D14" s="83">
        <v>10</v>
      </c>
      <c r="E14" s="84">
        <v>0</v>
      </c>
      <c r="F14" s="84">
        <v>3</v>
      </c>
      <c r="G14" s="85" t="s">
        <v>0</v>
      </c>
      <c r="H14" s="86"/>
      <c r="I14" s="84"/>
      <c r="J14" s="84"/>
      <c r="K14" s="85"/>
      <c r="L14" s="86"/>
      <c r="M14" s="84"/>
      <c r="N14" s="84"/>
      <c r="O14" s="85"/>
      <c r="P14" s="86"/>
      <c r="Q14" s="84"/>
      <c r="R14" s="84"/>
      <c r="S14" s="87"/>
      <c r="T14" s="26"/>
      <c r="U14" s="10"/>
      <c r="V14" s="10"/>
      <c r="W14" s="11"/>
      <c r="X14" s="16"/>
      <c r="Y14" s="10"/>
      <c r="Z14" s="10"/>
      <c r="AA14" s="12"/>
      <c r="AB14" s="135">
        <f t="shared" si="0"/>
        <v>10</v>
      </c>
      <c r="AC14" s="136" t="str">
        <f t="shared" si="1"/>
        <v/>
      </c>
      <c r="AD14" s="136">
        <f t="shared" si="2"/>
        <v>3</v>
      </c>
      <c r="AE14" s="137" t="s">
        <v>30</v>
      </c>
      <c r="AF14" s="183" t="s">
        <v>133</v>
      </c>
      <c r="AG14" s="186" t="s">
        <v>134</v>
      </c>
    </row>
    <row r="15" spans="1:33" ht="16.5" customHeight="1" x14ac:dyDescent="0.25">
      <c r="A15" s="114" t="s">
        <v>108</v>
      </c>
      <c r="B15" s="93" t="s">
        <v>0</v>
      </c>
      <c r="C15" s="29" t="s">
        <v>52</v>
      </c>
      <c r="D15" s="83">
        <v>10</v>
      </c>
      <c r="E15" s="84">
        <v>0</v>
      </c>
      <c r="F15" s="84">
        <v>3</v>
      </c>
      <c r="G15" s="85" t="s">
        <v>0</v>
      </c>
      <c r="H15" s="86"/>
      <c r="I15" s="84"/>
      <c r="J15" s="84"/>
      <c r="K15" s="85"/>
      <c r="L15" s="86"/>
      <c r="M15" s="84"/>
      <c r="N15" s="84"/>
      <c r="O15" s="85"/>
      <c r="P15" s="86"/>
      <c r="Q15" s="84"/>
      <c r="R15" s="84"/>
      <c r="S15" s="87"/>
      <c r="T15" s="26"/>
      <c r="U15" s="10"/>
      <c r="V15" s="10"/>
      <c r="W15" s="11"/>
      <c r="X15" s="16"/>
      <c r="Y15" s="10"/>
      <c r="Z15" s="10"/>
      <c r="AA15" s="12"/>
      <c r="AB15" s="135">
        <f t="shared" si="0"/>
        <v>10</v>
      </c>
      <c r="AC15" s="136" t="str">
        <f t="shared" si="1"/>
        <v/>
      </c>
      <c r="AD15" s="136">
        <f t="shared" si="2"/>
        <v>3</v>
      </c>
      <c r="AE15" s="137" t="s">
        <v>30</v>
      </c>
      <c r="AF15" s="183" t="s">
        <v>135</v>
      </c>
      <c r="AG15" s="186" t="s">
        <v>136</v>
      </c>
    </row>
    <row r="16" spans="1:33" ht="15.75" customHeight="1" x14ac:dyDescent="0.25">
      <c r="A16" s="116" t="s">
        <v>117</v>
      </c>
      <c r="B16" s="139" t="s">
        <v>0</v>
      </c>
      <c r="C16" s="132" t="s">
        <v>53</v>
      </c>
      <c r="D16" s="128">
        <v>8</v>
      </c>
      <c r="E16" s="129">
        <v>0</v>
      </c>
      <c r="F16" s="129">
        <v>3</v>
      </c>
      <c r="G16" s="118" t="s">
        <v>0</v>
      </c>
      <c r="H16" s="128"/>
      <c r="I16" s="129"/>
      <c r="J16" s="129"/>
      <c r="K16" s="118"/>
      <c r="L16" s="128"/>
      <c r="M16" s="129"/>
      <c r="N16" s="129"/>
      <c r="O16" s="118"/>
      <c r="P16" s="128"/>
      <c r="Q16" s="129"/>
      <c r="R16" s="129"/>
      <c r="S16" s="118"/>
      <c r="T16" s="130"/>
      <c r="U16" s="131"/>
      <c r="V16" s="131"/>
      <c r="W16" s="123"/>
      <c r="X16" s="130"/>
      <c r="Y16" s="131"/>
      <c r="Z16" s="131"/>
      <c r="AA16" s="126"/>
      <c r="AB16" s="135">
        <f t="shared" ref="AB16:AB28" si="3">IF(D16+H16+L16+P16+T16+X16=0,"",D16+H16+L16+P16+T16+X16)</f>
        <v>8</v>
      </c>
      <c r="AC16" s="136" t="str">
        <f t="shared" ref="AC16:AC28" si="4">IF(E16+I16+M16+Q16+U16+Y16=0,"",E16+I16+M16+Q16+U16+Y16)</f>
        <v/>
      </c>
      <c r="AD16" s="136">
        <f t="shared" ref="AD16:AD28" si="5">IF(F16+J16+N16+R16+V16+Z16=0,"",F16+J16+N16+R16+V16+Z16)</f>
        <v>3</v>
      </c>
      <c r="AE16" s="137" t="s">
        <v>30</v>
      </c>
      <c r="AF16" s="184" t="s">
        <v>149</v>
      </c>
      <c r="AG16" s="185" t="s">
        <v>137</v>
      </c>
    </row>
    <row r="17" spans="1:49" ht="18.75" customHeight="1" x14ac:dyDescent="0.25">
      <c r="A17" s="114" t="s">
        <v>110</v>
      </c>
      <c r="B17" s="91" t="s">
        <v>0</v>
      </c>
      <c r="C17" s="28" t="s">
        <v>54</v>
      </c>
      <c r="D17" s="88"/>
      <c r="E17" s="89"/>
      <c r="F17" s="89"/>
      <c r="G17" s="84"/>
      <c r="H17" s="88">
        <v>6</v>
      </c>
      <c r="I17" s="89">
        <v>4</v>
      </c>
      <c r="J17" s="89">
        <v>3</v>
      </c>
      <c r="K17" s="84" t="s">
        <v>0</v>
      </c>
      <c r="L17" s="88"/>
      <c r="M17" s="89"/>
      <c r="N17" s="89"/>
      <c r="O17" s="84"/>
      <c r="P17" s="88"/>
      <c r="Q17" s="89"/>
      <c r="R17" s="89"/>
      <c r="S17" s="84"/>
      <c r="T17" s="34"/>
      <c r="U17" s="35"/>
      <c r="V17" s="35"/>
      <c r="W17" s="10"/>
      <c r="X17" s="34"/>
      <c r="Y17" s="35"/>
      <c r="Z17" s="35"/>
      <c r="AA17" s="12"/>
      <c r="AB17" s="135">
        <f t="shared" si="3"/>
        <v>6</v>
      </c>
      <c r="AC17" s="136">
        <f t="shared" si="4"/>
        <v>4</v>
      </c>
      <c r="AD17" s="136">
        <f>IF(F19+J17+N17+R17+V17+Z17=0,"",F19+J17+N17+R17+V17+Z17)</f>
        <v>3</v>
      </c>
      <c r="AE17" s="137" t="s">
        <v>30</v>
      </c>
      <c r="AF17" s="183" t="s">
        <v>150</v>
      </c>
      <c r="AG17" s="186" t="s">
        <v>138</v>
      </c>
    </row>
    <row r="18" spans="1:49" ht="15.75" customHeight="1" x14ac:dyDescent="0.25">
      <c r="A18" s="114" t="s">
        <v>86</v>
      </c>
      <c r="B18" s="91" t="s">
        <v>0</v>
      </c>
      <c r="C18" s="28" t="s">
        <v>55</v>
      </c>
      <c r="D18" s="88">
        <v>8</v>
      </c>
      <c r="E18" s="89">
        <v>0</v>
      </c>
      <c r="F18" s="89">
        <v>2</v>
      </c>
      <c r="G18" s="84" t="s">
        <v>39</v>
      </c>
      <c r="H18" s="88"/>
      <c r="I18" s="89"/>
      <c r="J18" s="89"/>
      <c r="K18" s="84"/>
      <c r="L18" s="88"/>
      <c r="M18" s="89"/>
      <c r="N18" s="89"/>
      <c r="O18" s="84"/>
      <c r="P18" s="88"/>
      <c r="Q18" s="89"/>
      <c r="R18" s="89"/>
      <c r="S18" s="84"/>
      <c r="T18" s="34"/>
      <c r="U18" s="35"/>
      <c r="V18" s="35"/>
      <c r="W18" s="10"/>
      <c r="X18" s="34"/>
      <c r="Y18" s="35"/>
      <c r="Z18" s="35"/>
      <c r="AA18" s="12"/>
      <c r="AB18" s="135">
        <f t="shared" si="3"/>
        <v>8</v>
      </c>
      <c r="AC18" s="136" t="str">
        <f t="shared" si="4"/>
        <v/>
      </c>
      <c r="AD18" s="136">
        <f t="shared" si="5"/>
        <v>2</v>
      </c>
      <c r="AE18" s="137" t="s">
        <v>30</v>
      </c>
      <c r="AF18" s="183" t="s">
        <v>151</v>
      </c>
      <c r="AG18" s="186" t="s">
        <v>139</v>
      </c>
    </row>
    <row r="19" spans="1:49" ht="17.25" customHeight="1" x14ac:dyDescent="0.25">
      <c r="A19" s="114" t="s">
        <v>109</v>
      </c>
      <c r="B19" s="91" t="s">
        <v>0</v>
      </c>
      <c r="C19" s="29" t="s">
        <v>56</v>
      </c>
      <c r="D19" s="88"/>
      <c r="E19" s="89"/>
      <c r="F19" s="89"/>
      <c r="G19" s="84"/>
      <c r="H19" s="88">
        <v>10</v>
      </c>
      <c r="I19" s="89">
        <v>0</v>
      </c>
      <c r="J19" s="89">
        <v>3</v>
      </c>
      <c r="K19" s="84" t="s">
        <v>0</v>
      </c>
      <c r="L19" s="88"/>
      <c r="M19" s="89"/>
      <c r="N19" s="89"/>
      <c r="O19" s="84"/>
      <c r="P19" s="88"/>
      <c r="Q19" s="89"/>
      <c r="R19" s="89"/>
      <c r="S19" s="84"/>
      <c r="T19" s="34"/>
      <c r="U19" s="35"/>
      <c r="V19" s="35"/>
      <c r="W19" s="10"/>
      <c r="X19" s="34"/>
      <c r="Y19" s="35"/>
      <c r="Z19" s="35"/>
      <c r="AA19" s="12"/>
      <c r="AB19" s="135">
        <f t="shared" si="3"/>
        <v>10</v>
      </c>
      <c r="AC19" s="136" t="str">
        <f t="shared" si="4"/>
        <v/>
      </c>
      <c r="AD19" s="136">
        <f t="shared" si="5"/>
        <v>3</v>
      </c>
      <c r="AE19" s="137" t="s">
        <v>30</v>
      </c>
      <c r="AF19" s="183" t="s">
        <v>135</v>
      </c>
      <c r="AG19" s="186" t="s">
        <v>136</v>
      </c>
    </row>
    <row r="20" spans="1:49" x14ac:dyDescent="0.25">
      <c r="A20" s="116" t="s">
        <v>114</v>
      </c>
      <c r="B20" s="91" t="s">
        <v>0</v>
      </c>
      <c r="C20" s="132" t="s">
        <v>38</v>
      </c>
      <c r="D20" s="128"/>
      <c r="E20" s="129"/>
      <c r="F20" s="129"/>
      <c r="G20" s="118"/>
      <c r="H20" s="128">
        <v>12</v>
      </c>
      <c r="I20" s="129">
        <v>0</v>
      </c>
      <c r="J20" s="129">
        <v>3</v>
      </c>
      <c r="K20" s="118" t="s">
        <v>0</v>
      </c>
      <c r="L20" s="128"/>
      <c r="M20" s="129"/>
      <c r="N20" s="129"/>
      <c r="O20" s="118"/>
      <c r="P20" s="128"/>
      <c r="Q20" s="129"/>
      <c r="R20" s="129"/>
      <c r="S20" s="118"/>
      <c r="T20" s="130"/>
      <c r="U20" s="131"/>
      <c r="V20" s="131"/>
      <c r="W20" s="123"/>
      <c r="X20" s="130"/>
      <c r="Y20" s="131"/>
      <c r="Z20" s="131"/>
      <c r="AA20" s="126"/>
      <c r="AB20" s="135">
        <f t="shared" si="3"/>
        <v>12</v>
      </c>
      <c r="AC20" s="136" t="str">
        <f t="shared" si="4"/>
        <v/>
      </c>
      <c r="AD20" s="136">
        <f t="shared" si="5"/>
        <v>3</v>
      </c>
      <c r="AE20" s="137" t="s">
        <v>30</v>
      </c>
      <c r="AF20" s="184" t="s">
        <v>152</v>
      </c>
      <c r="AG20" s="185" t="s">
        <v>140</v>
      </c>
    </row>
    <row r="21" spans="1:49" ht="15.75" customHeight="1" x14ac:dyDescent="0.25">
      <c r="A21" s="114" t="s">
        <v>87</v>
      </c>
      <c r="B21" s="91" t="s">
        <v>0</v>
      </c>
      <c r="C21" s="28" t="s">
        <v>58</v>
      </c>
      <c r="D21" s="88"/>
      <c r="E21" s="89"/>
      <c r="F21" s="89"/>
      <c r="G21" s="84"/>
      <c r="H21" s="88"/>
      <c r="I21" s="89"/>
      <c r="J21" s="89"/>
      <c r="K21" s="84"/>
      <c r="L21" s="88">
        <v>8</v>
      </c>
      <c r="M21" s="89">
        <v>4</v>
      </c>
      <c r="N21" s="89">
        <v>4</v>
      </c>
      <c r="O21" s="84" t="s">
        <v>39</v>
      </c>
      <c r="P21" s="88"/>
      <c r="Q21" s="89"/>
      <c r="R21" s="89"/>
      <c r="S21" s="84"/>
      <c r="T21" s="34"/>
      <c r="U21" s="35"/>
      <c r="V21" s="35"/>
      <c r="W21" s="10"/>
      <c r="X21" s="34"/>
      <c r="Y21" s="35"/>
      <c r="Z21" s="35"/>
      <c r="AA21" s="12"/>
      <c r="AB21" s="135">
        <f t="shared" si="3"/>
        <v>8</v>
      </c>
      <c r="AC21" s="136">
        <f t="shared" si="4"/>
        <v>4</v>
      </c>
      <c r="AD21" s="136">
        <f t="shared" si="5"/>
        <v>4</v>
      </c>
      <c r="AE21" s="137" t="s">
        <v>30</v>
      </c>
      <c r="AF21" s="183" t="s">
        <v>150</v>
      </c>
      <c r="AG21" s="186" t="s">
        <v>153</v>
      </c>
    </row>
    <row r="22" spans="1:49" ht="15.75" customHeight="1" x14ac:dyDescent="0.25">
      <c r="A22" s="114" t="s">
        <v>88</v>
      </c>
      <c r="B22" s="91" t="s">
        <v>0</v>
      </c>
      <c r="C22" s="28" t="s">
        <v>60</v>
      </c>
      <c r="D22" s="88"/>
      <c r="E22" s="89"/>
      <c r="F22" s="89"/>
      <c r="G22" s="84"/>
      <c r="H22" s="88">
        <v>0</v>
      </c>
      <c r="I22" s="89">
        <v>12</v>
      </c>
      <c r="J22" s="89">
        <v>4</v>
      </c>
      <c r="K22" s="84" t="s">
        <v>124</v>
      </c>
      <c r="L22" s="88"/>
      <c r="M22" s="89"/>
      <c r="N22" s="89"/>
      <c r="O22" s="84"/>
      <c r="P22" s="88"/>
      <c r="Q22" s="89"/>
      <c r="R22" s="89"/>
      <c r="S22" s="87"/>
      <c r="T22" s="36"/>
      <c r="U22" s="35"/>
      <c r="V22" s="35"/>
      <c r="W22" s="10"/>
      <c r="X22" s="34"/>
      <c r="Y22" s="35"/>
      <c r="Z22" s="35"/>
      <c r="AA22" s="12"/>
      <c r="AB22" s="135" t="str">
        <f t="shared" si="3"/>
        <v/>
      </c>
      <c r="AC22" s="136">
        <f t="shared" si="4"/>
        <v>12</v>
      </c>
      <c r="AD22" s="136">
        <f t="shared" si="5"/>
        <v>4</v>
      </c>
      <c r="AE22" s="137" t="s">
        <v>30</v>
      </c>
      <c r="AF22" s="183" t="s">
        <v>129</v>
      </c>
      <c r="AG22" s="186" t="s">
        <v>130</v>
      </c>
    </row>
    <row r="23" spans="1:49" ht="15.75" customHeight="1" x14ac:dyDescent="0.25">
      <c r="A23" s="116" t="s">
        <v>116</v>
      </c>
      <c r="B23" s="91" t="s">
        <v>0</v>
      </c>
      <c r="C23" s="132" t="s">
        <v>61</v>
      </c>
      <c r="D23" s="88"/>
      <c r="E23" s="89"/>
      <c r="F23" s="89"/>
      <c r="G23" s="84"/>
      <c r="H23" s="88">
        <v>8</v>
      </c>
      <c r="I23" s="89">
        <v>6</v>
      </c>
      <c r="J23" s="89">
        <v>4</v>
      </c>
      <c r="K23" s="84" t="s">
        <v>0</v>
      </c>
      <c r="L23" s="88"/>
      <c r="M23" s="89"/>
      <c r="N23" s="89"/>
      <c r="O23" s="84"/>
      <c r="P23" s="88"/>
      <c r="Q23" s="89"/>
      <c r="R23" s="89"/>
      <c r="S23" s="87"/>
      <c r="T23" s="36"/>
      <c r="U23" s="35"/>
      <c r="V23" s="35"/>
      <c r="W23" s="37"/>
      <c r="X23" s="34"/>
      <c r="Y23" s="35"/>
      <c r="Z23" s="35"/>
      <c r="AA23" s="38"/>
      <c r="AB23" s="135">
        <f t="shared" si="3"/>
        <v>8</v>
      </c>
      <c r="AC23" s="136">
        <f t="shared" si="4"/>
        <v>6</v>
      </c>
      <c r="AD23" s="136">
        <f t="shared" si="5"/>
        <v>4</v>
      </c>
      <c r="AE23" s="137" t="s">
        <v>30</v>
      </c>
      <c r="AF23" s="183" t="s">
        <v>154</v>
      </c>
      <c r="AG23" s="186" t="s">
        <v>141</v>
      </c>
    </row>
    <row r="24" spans="1:49" ht="15.75" customHeight="1" x14ac:dyDescent="0.25">
      <c r="A24" s="114" t="s">
        <v>89</v>
      </c>
      <c r="B24" s="91" t="s">
        <v>0</v>
      </c>
      <c r="C24" s="28" t="s">
        <v>62</v>
      </c>
      <c r="D24" s="88"/>
      <c r="E24" s="89"/>
      <c r="F24" s="89"/>
      <c r="G24" s="84"/>
      <c r="H24" s="88">
        <v>8</v>
      </c>
      <c r="I24" s="89">
        <v>4</v>
      </c>
      <c r="J24" s="89">
        <v>3</v>
      </c>
      <c r="K24" s="84" t="s">
        <v>104</v>
      </c>
      <c r="L24" s="88"/>
      <c r="M24" s="89"/>
      <c r="N24" s="89"/>
      <c r="O24" s="84"/>
      <c r="P24" s="88"/>
      <c r="Q24" s="89"/>
      <c r="R24" s="89"/>
      <c r="S24" s="87"/>
      <c r="T24" s="36"/>
      <c r="U24" s="35"/>
      <c r="V24" s="35"/>
      <c r="W24" s="37"/>
      <c r="X24" s="34"/>
      <c r="Y24" s="35"/>
      <c r="Z24" s="35"/>
      <c r="AA24" s="38"/>
      <c r="AB24" s="135">
        <f t="shared" si="3"/>
        <v>8</v>
      </c>
      <c r="AC24" s="136">
        <f t="shared" si="4"/>
        <v>4</v>
      </c>
      <c r="AD24" s="136">
        <f t="shared" si="5"/>
        <v>3</v>
      </c>
      <c r="AE24" s="137" t="s">
        <v>30</v>
      </c>
      <c r="AF24" s="183" t="s">
        <v>127</v>
      </c>
      <c r="AG24" s="186" t="s">
        <v>128</v>
      </c>
    </row>
    <row r="25" spans="1:49" ht="15.75" customHeight="1" x14ac:dyDescent="0.25">
      <c r="A25" s="114" t="s">
        <v>90</v>
      </c>
      <c r="B25" s="91" t="s">
        <v>0</v>
      </c>
      <c r="C25" s="28" t="s">
        <v>63</v>
      </c>
      <c r="D25" s="88"/>
      <c r="E25" s="89"/>
      <c r="F25" s="89"/>
      <c r="G25" s="84"/>
      <c r="H25" s="88">
        <v>12</v>
      </c>
      <c r="I25" s="89">
        <v>4</v>
      </c>
      <c r="J25" s="89">
        <v>4</v>
      </c>
      <c r="K25" s="84" t="s">
        <v>0</v>
      </c>
      <c r="L25" s="88"/>
      <c r="M25" s="89"/>
      <c r="N25" s="89"/>
      <c r="O25" s="84"/>
      <c r="P25" s="88"/>
      <c r="Q25" s="89"/>
      <c r="R25" s="89"/>
      <c r="S25" s="87"/>
      <c r="T25" s="36"/>
      <c r="U25" s="35"/>
      <c r="V25" s="35"/>
      <c r="W25" s="37"/>
      <c r="X25" s="34"/>
      <c r="Y25" s="35"/>
      <c r="Z25" s="35"/>
      <c r="AA25" s="38"/>
      <c r="AB25" s="135">
        <f t="shared" si="3"/>
        <v>12</v>
      </c>
      <c r="AC25" s="136">
        <f t="shared" si="4"/>
        <v>4</v>
      </c>
      <c r="AD25" s="136">
        <f t="shared" si="5"/>
        <v>4</v>
      </c>
      <c r="AE25" s="137" t="s">
        <v>30</v>
      </c>
      <c r="AF25" s="183" t="s">
        <v>127</v>
      </c>
      <c r="AG25" s="186" t="s">
        <v>128</v>
      </c>
    </row>
    <row r="26" spans="1:49" ht="15.75" customHeight="1" x14ac:dyDescent="0.25">
      <c r="A26" s="114" t="s">
        <v>91</v>
      </c>
      <c r="B26" s="91" t="s">
        <v>0</v>
      </c>
      <c r="C26" s="28" t="s">
        <v>64</v>
      </c>
      <c r="D26" s="88"/>
      <c r="E26" s="89"/>
      <c r="F26" s="89"/>
      <c r="G26" s="84"/>
      <c r="H26" s="88"/>
      <c r="I26" s="89"/>
      <c r="J26" s="89"/>
      <c r="K26" s="84"/>
      <c r="L26" s="88">
        <v>8</v>
      </c>
      <c r="M26" s="89">
        <v>2</v>
      </c>
      <c r="N26" s="89">
        <v>3</v>
      </c>
      <c r="O26" s="84" t="s">
        <v>0</v>
      </c>
      <c r="P26" s="88"/>
      <c r="Q26" s="89"/>
      <c r="R26" s="89"/>
      <c r="S26" s="84"/>
      <c r="T26" s="34"/>
      <c r="U26" s="35"/>
      <c r="V26" s="35"/>
      <c r="W26" s="37"/>
      <c r="X26" s="34"/>
      <c r="Y26" s="35"/>
      <c r="Z26" s="35"/>
      <c r="AA26" s="38"/>
      <c r="AB26" s="135">
        <f t="shared" si="3"/>
        <v>8</v>
      </c>
      <c r="AC26" s="136">
        <f t="shared" si="4"/>
        <v>2</v>
      </c>
      <c r="AD26" s="136">
        <f t="shared" si="5"/>
        <v>3</v>
      </c>
      <c r="AE26" s="137" t="s">
        <v>30</v>
      </c>
      <c r="AF26" s="183" t="s">
        <v>156</v>
      </c>
      <c r="AG26" s="186" t="s">
        <v>142</v>
      </c>
      <c r="AV26" s="27"/>
      <c r="AW26" s="27"/>
    </row>
    <row r="27" spans="1:49" ht="15.75" customHeight="1" x14ac:dyDescent="0.25">
      <c r="A27" s="114" t="s">
        <v>105</v>
      </c>
      <c r="B27" s="91" t="s">
        <v>0</v>
      </c>
      <c r="C27" s="28" t="s">
        <v>65</v>
      </c>
      <c r="D27" s="88"/>
      <c r="E27" s="89"/>
      <c r="F27" s="89"/>
      <c r="G27" s="84"/>
      <c r="H27" s="88"/>
      <c r="I27" s="89"/>
      <c r="J27" s="89"/>
      <c r="K27" s="84"/>
      <c r="L27" s="88">
        <v>8</v>
      </c>
      <c r="M27" s="89">
        <v>2</v>
      </c>
      <c r="N27" s="89">
        <v>4</v>
      </c>
      <c r="O27" s="84" t="s">
        <v>0</v>
      </c>
      <c r="P27" s="88"/>
      <c r="Q27" s="89"/>
      <c r="R27" s="89"/>
      <c r="S27" s="84"/>
      <c r="T27" s="34"/>
      <c r="U27" s="35"/>
      <c r="V27" s="35"/>
      <c r="W27" s="37"/>
      <c r="X27" s="34"/>
      <c r="Y27" s="35"/>
      <c r="Z27" s="35"/>
      <c r="AA27" s="38"/>
      <c r="AB27" s="135">
        <f t="shared" si="3"/>
        <v>8</v>
      </c>
      <c r="AC27" s="136">
        <f t="shared" si="4"/>
        <v>2</v>
      </c>
      <c r="AD27" s="136">
        <f t="shared" si="5"/>
        <v>4</v>
      </c>
      <c r="AE27" s="137" t="s">
        <v>30</v>
      </c>
      <c r="AF27" s="183" t="s">
        <v>155</v>
      </c>
      <c r="AG27" s="186" t="s">
        <v>143</v>
      </c>
    </row>
    <row r="28" spans="1:49" ht="15.75" customHeight="1" x14ac:dyDescent="0.25">
      <c r="A28" s="114" t="s">
        <v>92</v>
      </c>
      <c r="B28" s="91" t="s">
        <v>0</v>
      </c>
      <c r="C28" s="28" t="s">
        <v>66</v>
      </c>
      <c r="D28" s="88"/>
      <c r="E28" s="89"/>
      <c r="F28" s="89"/>
      <c r="G28" s="84"/>
      <c r="H28" s="88"/>
      <c r="I28" s="89"/>
      <c r="J28" s="89"/>
      <c r="K28" s="84"/>
      <c r="L28" s="88">
        <v>8</v>
      </c>
      <c r="M28" s="89">
        <v>4</v>
      </c>
      <c r="N28" s="89">
        <v>3</v>
      </c>
      <c r="O28" s="84" t="s">
        <v>0</v>
      </c>
      <c r="P28" s="88"/>
      <c r="Q28" s="89"/>
      <c r="R28" s="89"/>
      <c r="S28" s="84"/>
      <c r="T28" s="34"/>
      <c r="U28" s="35"/>
      <c r="V28" s="35"/>
      <c r="W28" s="37"/>
      <c r="X28" s="34"/>
      <c r="Y28" s="35"/>
      <c r="Z28" s="35"/>
      <c r="AA28" s="38"/>
      <c r="AB28" s="135">
        <f t="shared" si="3"/>
        <v>8</v>
      </c>
      <c r="AC28" s="136">
        <f t="shared" si="4"/>
        <v>4</v>
      </c>
      <c r="AD28" s="136">
        <f t="shared" si="5"/>
        <v>3</v>
      </c>
      <c r="AE28" s="137" t="s">
        <v>30</v>
      </c>
      <c r="AF28" s="183" t="s">
        <v>127</v>
      </c>
      <c r="AG28" s="186" t="s">
        <v>128</v>
      </c>
    </row>
    <row r="29" spans="1:49" ht="15.75" customHeight="1" x14ac:dyDescent="0.25">
      <c r="A29" s="114" t="s">
        <v>111</v>
      </c>
      <c r="B29" s="91" t="s">
        <v>0</v>
      </c>
      <c r="C29" s="28" t="s">
        <v>67</v>
      </c>
      <c r="D29" s="88"/>
      <c r="E29" s="89"/>
      <c r="F29" s="89"/>
      <c r="G29" s="84"/>
      <c r="H29" s="88"/>
      <c r="I29" s="89"/>
      <c r="J29" s="89"/>
      <c r="K29" s="84"/>
      <c r="L29" s="88"/>
      <c r="M29" s="89"/>
      <c r="N29" s="89"/>
      <c r="O29" s="84"/>
      <c r="P29" s="88">
        <v>10</v>
      </c>
      <c r="Q29" s="89">
        <v>4</v>
      </c>
      <c r="R29" s="89">
        <v>3</v>
      </c>
      <c r="S29" s="84" t="s">
        <v>0</v>
      </c>
      <c r="T29" s="36"/>
      <c r="U29" s="35"/>
      <c r="V29" s="35"/>
      <c r="W29" s="37"/>
      <c r="X29" s="34"/>
      <c r="Y29" s="35"/>
      <c r="Z29" s="35"/>
      <c r="AA29" s="38"/>
      <c r="AB29" s="135">
        <f t="shared" ref="AB29" si="6">IF(D29+H29+L29+P29+T29+X29=0,"",D29+H29+L29+P29+T29+X29)</f>
        <v>10</v>
      </c>
      <c r="AC29" s="136">
        <f t="shared" ref="AC29" si="7">IF(E29+I29+M29+Q29+U29+Y29=0,"",E29+I29+M29+Q29+U29+Y29)</f>
        <v>4</v>
      </c>
      <c r="AD29" s="136">
        <f t="shared" ref="AD29" si="8">IF(F29+J29+N29+R29+V29+Z29=0,"",F29+J29+N29+R29+V29+Z29)</f>
        <v>3</v>
      </c>
      <c r="AE29" s="137" t="s">
        <v>30</v>
      </c>
      <c r="AF29" s="183" t="s">
        <v>155</v>
      </c>
      <c r="AG29" s="186" t="s">
        <v>144</v>
      </c>
    </row>
    <row r="30" spans="1:49" ht="15.75" customHeight="1" x14ac:dyDescent="0.25">
      <c r="A30" s="133" t="s">
        <v>112</v>
      </c>
      <c r="B30" s="91" t="s">
        <v>0</v>
      </c>
      <c r="C30" s="28" t="s">
        <v>69</v>
      </c>
      <c r="D30" s="88"/>
      <c r="E30" s="89"/>
      <c r="F30" s="89"/>
      <c r="G30" s="84"/>
      <c r="H30" s="88"/>
      <c r="I30" s="89"/>
      <c r="J30" s="89"/>
      <c r="K30" s="84"/>
      <c r="L30" s="88">
        <v>8</v>
      </c>
      <c r="M30" s="89">
        <v>4</v>
      </c>
      <c r="N30" s="89">
        <v>4</v>
      </c>
      <c r="O30" s="84" t="s">
        <v>0</v>
      </c>
      <c r="P30" s="88"/>
      <c r="Q30" s="89"/>
      <c r="R30" s="89"/>
      <c r="S30" s="87"/>
      <c r="T30" s="36"/>
      <c r="U30" s="35"/>
      <c r="V30" s="35"/>
      <c r="W30" s="37"/>
      <c r="X30" s="34"/>
      <c r="Y30" s="35"/>
      <c r="Z30" s="35"/>
      <c r="AA30" s="38"/>
      <c r="AB30" s="135">
        <f t="shared" ref="AB30" si="9">IF(D30+H30+L30+P30+T30+X30=0,"",D30+H30+L30+P30+T30+X30)</f>
        <v>8</v>
      </c>
      <c r="AC30" s="136">
        <f t="shared" ref="AC30" si="10">IF(E30+I30+M30+Q30+U30+Y30=0,"",E30+I30+M30+Q30+U30+Y30)</f>
        <v>4</v>
      </c>
      <c r="AD30" s="136">
        <f t="shared" ref="AD30" si="11">IF(F30+J30+N30+R30+V30+Z30=0,"",F30+J30+N30+R30+V30+Z30)</f>
        <v>4</v>
      </c>
      <c r="AE30" s="137" t="s">
        <v>30</v>
      </c>
      <c r="AF30" s="183" t="s">
        <v>154</v>
      </c>
      <c r="AG30" s="186" t="s">
        <v>141</v>
      </c>
    </row>
    <row r="31" spans="1:49" s="27" customFormat="1" ht="15.75" customHeight="1" x14ac:dyDescent="0.25">
      <c r="A31" s="115" t="s">
        <v>94</v>
      </c>
      <c r="B31" s="91" t="s">
        <v>0</v>
      </c>
      <c r="C31" s="28" t="s">
        <v>70</v>
      </c>
      <c r="D31" s="88"/>
      <c r="E31" s="89"/>
      <c r="F31" s="89"/>
      <c r="G31" s="84"/>
      <c r="H31" s="88"/>
      <c r="I31" s="89"/>
      <c r="J31" s="89"/>
      <c r="K31" s="84"/>
      <c r="L31" s="88">
        <v>10</v>
      </c>
      <c r="M31" s="89">
        <v>2</v>
      </c>
      <c r="N31" s="89">
        <v>3</v>
      </c>
      <c r="O31" s="84" t="s">
        <v>104</v>
      </c>
      <c r="P31" s="88"/>
      <c r="Q31" s="89"/>
      <c r="R31" s="89"/>
      <c r="S31" s="87"/>
      <c r="T31" s="36"/>
      <c r="U31" s="35"/>
      <c r="V31" s="35"/>
      <c r="W31" s="37"/>
      <c r="X31" s="34"/>
      <c r="Y31" s="35"/>
      <c r="Z31" s="35"/>
      <c r="AA31" s="38"/>
      <c r="AB31" s="135">
        <f t="shared" ref="AB31:AB40" si="12">IF(D31+H31+L31+P31+T31+X31=0,"",D31+H31+L31+P31+T31+X31)</f>
        <v>10</v>
      </c>
      <c r="AC31" s="136">
        <f t="shared" ref="AC31:AC42" si="13">IF(E31+I31+M31+Q31+U31+Y31=0,"",E31+I31+M31+Q31+U31+Y31)</f>
        <v>2</v>
      </c>
      <c r="AD31" s="136">
        <f t="shared" ref="AD31:AD42" si="14">IF(F31+J31+N31+R31+V31+Z31=0,"",F31+J31+N31+R31+V31+Z31)</f>
        <v>3</v>
      </c>
      <c r="AE31" s="137" t="s">
        <v>30</v>
      </c>
      <c r="AF31" s="183" t="s">
        <v>157</v>
      </c>
      <c r="AG31" s="186" t="s">
        <v>145</v>
      </c>
    </row>
    <row r="32" spans="1:49" s="27" customFormat="1" ht="15.75" customHeight="1" x14ac:dyDescent="0.25">
      <c r="A32" s="115" t="s">
        <v>95</v>
      </c>
      <c r="B32" s="91" t="s">
        <v>0</v>
      </c>
      <c r="C32" s="28" t="s">
        <v>71</v>
      </c>
      <c r="D32" s="88"/>
      <c r="E32" s="89"/>
      <c r="F32" s="89"/>
      <c r="G32" s="84"/>
      <c r="H32" s="88"/>
      <c r="I32" s="89"/>
      <c r="J32" s="89"/>
      <c r="K32" s="84"/>
      <c r="L32" s="88"/>
      <c r="M32" s="89"/>
      <c r="N32" s="89"/>
      <c r="O32" s="84"/>
      <c r="P32" s="88">
        <v>0</v>
      </c>
      <c r="Q32" s="89">
        <v>12</v>
      </c>
      <c r="R32" s="89">
        <v>4</v>
      </c>
      <c r="S32" s="84" t="s">
        <v>124</v>
      </c>
      <c r="T32" s="36"/>
      <c r="U32" s="35"/>
      <c r="V32" s="35"/>
      <c r="W32" s="37"/>
      <c r="X32" s="34"/>
      <c r="Y32" s="35"/>
      <c r="Z32" s="35"/>
      <c r="AA32" s="38"/>
      <c r="AB32" s="135" t="str">
        <f t="shared" si="12"/>
        <v/>
      </c>
      <c r="AC32" s="136">
        <f t="shared" si="13"/>
        <v>12</v>
      </c>
      <c r="AD32" s="136">
        <f t="shared" si="14"/>
        <v>4</v>
      </c>
      <c r="AE32" s="137" t="s">
        <v>30</v>
      </c>
      <c r="AF32" s="183" t="s">
        <v>158</v>
      </c>
      <c r="AG32" s="186" t="s">
        <v>146</v>
      </c>
    </row>
    <row r="33" spans="1:33" s="27" customFormat="1" ht="15.75" customHeight="1" x14ac:dyDescent="0.25">
      <c r="A33" s="115" t="s">
        <v>106</v>
      </c>
      <c r="B33" s="91" t="s">
        <v>0</v>
      </c>
      <c r="C33" s="28" t="s">
        <v>72</v>
      </c>
      <c r="D33" s="88"/>
      <c r="E33" s="89"/>
      <c r="F33" s="89"/>
      <c r="G33" s="84"/>
      <c r="H33" s="88"/>
      <c r="I33" s="89"/>
      <c r="J33" s="89"/>
      <c r="K33" s="84"/>
      <c r="L33" s="88"/>
      <c r="M33" s="89"/>
      <c r="N33" s="89"/>
      <c r="O33" s="84"/>
      <c r="P33" s="88">
        <v>8</v>
      </c>
      <c r="Q33" s="89">
        <v>2</v>
      </c>
      <c r="R33" s="89">
        <v>4</v>
      </c>
      <c r="S33" s="84" t="s">
        <v>104</v>
      </c>
      <c r="T33" s="36"/>
      <c r="U33" s="35"/>
      <c r="V33" s="35"/>
      <c r="W33" s="37"/>
      <c r="X33" s="34"/>
      <c r="Y33" s="35"/>
      <c r="Z33" s="35"/>
      <c r="AA33" s="38"/>
      <c r="AB33" s="135">
        <f t="shared" si="12"/>
        <v>8</v>
      </c>
      <c r="AC33" s="136">
        <f t="shared" si="13"/>
        <v>2</v>
      </c>
      <c r="AD33" s="136">
        <f t="shared" si="14"/>
        <v>4</v>
      </c>
      <c r="AE33" s="137" t="s">
        <v>30</v>
      </c>
      <c r="AF33" s="183" t="s">
        <v>155</v>
      </c>
      <c r="AG33" s="186" t="s">
        <v>143</v>
      </c>
    </row>
    <row r="34" spans="1:33" s="27" customFormat="1" ht="15.75" customHeight="1" x14ac:dyDescent="0.25">
      <c r="A34" s="115" t="s">
        <v>96</v>
      </c>
      <c r="B34" s="91" t="s">
        <v>0</v>
      </c>
      <c r="C34" s="28" t="s">
        <v>73</v>
      </c>
      <c r="D34" s="88"/>
      <c r="E34" s="89"/>
      <c r="F34" s="89"/>
      <c r="G34" s="84"/>
      <c r="H34" s="88"/>
      <c r="I34" s="89"/>
      <c r="J34" s="89"/>
      <c r="K34" s="84"/>
      <c r="L34" s="88"/>
      <c r="M34" s="89"/>
      <c r="N34" s="89"/>
      <c r="O34" s="84"/>
      <c r="P34" s="88">
        <v>6</v>
      </c>
      <c r="Q34" s="89">
        <v>4</v>
      </c>
      <c r="R34" s="89">
        <v>3</v>
      </c>
      <c r="S34" s="84" t="s">
        <v>39</v>
      </c>
      <c r="T34" s="36"/>
      <c r="U34" s="35"/>
      <c r="V34" s="35"/>
      <c r="W34" s="37"/>
      <c r="X34" s="34"/>
      <c r="Y34" s="35"/>
      <c r="Z34" s="35"/>
      <c r="AA34" s="38"/>
      <c r="AB34" s="135">
        <f t="shared" si="12"/>
        <v>6</v>
      </c>
      <c r="AC34" s="136">
        <f t="shared" si="13"/>
        <v>4</v>
      </c>
      <c r="AD34" s="136">
        <f t="shared" si="14"/>
        <v>3</v>
      </c>
      <c r="AE34" s="137" t="s">
        <v>30</v>
      </c>
      <c r="AF34" s="183" t="s">
        <v>151</v>
      </c>
      <c r="AG34" s="186" t="s">
        <v>139</v>
      </c>
    </row>
    <row r="35" spans="1:33" s="27" customFormat="1" ht="15.75" customHeight="1" x14ac:dyDescent="0.25">
      <c r="A35" s="115" t="s">
        <v>97</v>
      </c>
      <c r="B35" s="91" t="s">
        <v>0</v>
      </c>
      <c r="C35" s="28" t="s">
        <v>164</v>
      </c>
      <c r="D35" s="88"/>
      <c r="E35" s="89"/>
      <c r="F35" s="89"/>
      <c r="G35" s="84"/>
      <c r="H35" s="88"/>
      <c r="I35" s="89"/>
      <c r="J35" s="89"/>
      <c r="K35" s="84"/>
      <c r="L35" s="88"/>
      <c r="M35" s="89"/>
      <c r="N35" s="89">
        <v>7</v>
      </c>
      <c r="O35" s="84" t="s">
        <v>124</v>
      </c>
      <c r="P35" s="88"/>
      <c r="Q35" s="89"/>
      <c r="R35" s="89"/>
      <c r="S35" s="90"/>
      <c r="T35" s="36"/>
      <c r="U35" s="35"/>
      <c r="V35" s="35"/>
      <c r="W35" s="37"/>
      <c r="X35" s="34"/>
      <c r="Y35" s="35"/>
      <c r="Z35" s="35"/>
      <c r="AA35" s="38"/>
      <c r="AB35" s="135"/>
      <c r="AC35" s="136"/>
      <c r="AD35" s="136">
        <f t="shared" si="14"/>
        <v>7</v>
      </c>
      <c r="AE35" s="137" t="s">
        <v>30</v>
      </c>
      <c r="AF35" s="183"/>
      <c r="AG35" s="186" t="s">
        <v>147</v>
      </c>
    </row>
    <row r="36" spans="1:33" s="27" customFormat="1" ht="15.75" customHeight="1" x14ac:dyDescent="0.25">
      <c r="A36" s="115" t="s">
        <v>166</v>
      </c>
      <c r="B36" s="91" t="s">
        <v>0</v>
      </c>
      <c r="C36" s="28" t="s">
        <v>165</v>
      </c>
      <c r="D36" s="88"/>
      <c r="E36" s="89"/>
      <c r="F36" s="89"/>
      <c r="G36" s="84"/>
      <c r="H36" s="88"/>
      <c r="I36" s="89"/>
      <c r="J36" s="89"/>
      <c r="K36" s="84"/>
      <c r="L36" s="88"/>
      <c r="M36" s="89"/>
      <c r="N36" s="89"/>
      <c r="O36" s="84"/>
      <c r="P36" s="88"/>
      <c r="Q36" s="89"/>
      <c r="R36" s="89">
        <v>3</v>
      </c>
      <c r="S36" s="90" t="s">
        <v>124</v>
      </c>
      <c r="T36" s="36"/>
      <c r="U36" s="35"/>
      <c r="V36" s="35"/>
      <c r="W36" s="37"/>
      <c r="X36" s="34"/>
      <c r="Y36" s="35"/>
      <c r="Z36" s="35"/>
      <c r="AA36" s="38"/>
      <c r="AB36" s="135"/>
      <c r="AC36" s="136"/>
      <c r="AD36" s="136">
        <v>3</v>
      </c>
      <c r="AE36" s="137" t="s">
        <v>30</v>
      </c>
      <c r="AF36" s="183"/>
      <c r="AG36" s="186" t="s">
        <v>147</v>
      </c>
    </row>
    <row r="37" spans="1:33" s="27" customFormat="1" ht="15.75" customHeight="1" x14ac:dyDescent="0.25">
      <c r="A37" s="115" t="s">
        <v>98</v>
      </c>
      <c r="B37" s="91" t="s">
        <v>0</v>
      </c>
      <c r="C37" s="28" t="s">
        <v>75</v>
      </c>
      <c r="D37" s="88"/>
      <c r="E37" s="89"/>
      <c r="F37" s="89"/>
      <c r="G37" s="84"/>
      <c r="H37" s="88"/>
      <c r="I37" s="89"/>
      <c r="J37" s="89"/>
      <c r="K37" s="84"/>
      <c r="L37" s="88"/>
      <c r="M37" s="89"/>
      <c r="N37" s="89"/>
      <c r="O37" s="84"/>
      <c r="P37" s="88">
        <v>8</v>
      </c>
      <c r="Q37" s="89">
        <v>4</v>
      </c>
      <c r="R37" s="89">
        <v>3</v>
      </c>
      <c r="S37" s="90" t="s">
        <v>104</v>
      </c>
      <c r="T37" s="36"/>
      <c r="U37" s="35"/>
      <c r="V37" s="35"/>
      <c r="W37" s="37"/>
      <c r="X37" s="34"/>
      <c r="Y37" s="35"/>
      <c r="Z37" s="35"/>
      <c r="AA37" s="38"/>
      <c r="AB37" s="135">
        <f t="shared" si="12"/>
        <v>8</v>
      </c>
      <c r="AC37" s="136">
        <f t="shared" si="13"/>
        <v>4</v>
      </c>
      <c r="AD37" s="136">
        <f t="shared" si="14"/>
        <v>3</v>
      </c>
      <c r="AE37" s="137" t="s">
        <v>30</v>
      </c>
      <c r="AF37" s="183" t="s">
        <v>127</v>
      </c>
      <c r="AG37" s="186" t="s">
        <v>128</v>
      </c>
    </row>
    <row r="38" spans="1:33" s="27" customFormat="1" ht="15.75" customHeight="1" x14ac:dyDescent="0.25">
      <c r="A38" s="115" t="s">
        <v>99</v>
      </c>
      <c r="B38" s="91" t="s">
        <v>0</v>
      </c>
      <c r="C38" s="28" t="s">
        <v>76</v>
      </c>
      <c r="D38" s="88"/>
      <c r="E38" s="89"/>
      <c r="F38" s="89"/>
      <c r="G38" s="84"/>
      <c r="H38" s="88"/>
      <c r="I38" s="89"/>
      <c r="J38" s="89"/>
      <c r="K38" s="84"/>
      <c r="L38" s="88"/>
      <c r="M38" s="89"/>
      <c r="N38" s="89"/>
      <c r="O38" s="84"/>
      <c r="P38" s="88">
        <v>6</v>
      </c>
      <c r="Q38" s="89">
        <v>6</v>
      </c>
      <c r="R38" s="89">
        <v>2</v>
      </c>
      <c r="S38" s="90" t="s">
        <v>0</v>
      </c>
      <c r="T38" s="36"/>
      <c r="U38" s="35"/>
      <c r="V38" s="35"/>
      <c r="W38" s="37"/>
      <c r="X38" s="34"/>
      <c r="Y38" s="35"/>
      <c r="Z38" s="35"/>
      <c r="AA38" s="38"/>
      <c r="AB38" s="135">
        <f t="shared" si="12"/>
        <v>6</v>
      </c>
      <c r="AC38" s="136">
        <f t="shared" si="13"/>
        <v>6</v>
      </c>
      <c r="AD38" s="136">
        <f t="shared" si="14"/>
        <v>2</v>
      </c>
      <c r="AE38" s="137" t="s">
        <v>30</v>
      </c>
      <c r="AF38" s="183" t="s">
        <v>157</v>
      </c>
      <c r="AG38" s="186" t="s">
        <v>145</v>
      </c>
    </row>
    <row r="39" spans="1:33" s="27" customFormat="1" ht="15.75" customHeight="1" x14ac:dyDescent="0.25">
      <c r="A39" s="194" t="s">
        <v>170</v>
      </c>
      <c r="B39" s="91" t="s">
        <v>0</v>
      </c>
      <c r="C39" s="195" t="s">
        <v>172</v>
      </c>
      <c r="D39" s="88"/>
      <c r="E39" s="89"/>
      <c r="F39" s="89"/>
      <c r="G39" s="84"/>
      <c r="H39" s="88"/>
      <c r="I39" s="89"/>
      <c r="J39" s="89"/>
      <c r="K39" s="84"/>
      <c r="L39" s="88"/>
      <c r="M39" s="89"/>
      <c r="N39" s="89"/>
      <c r="O39" s="84"/>
      <c r="P39" s="196"/>
      <c r="Q39" s="197">
        <v>20</v>
      </c>
      <c r="R39" s="197">
        <v>2</v>
      </c>
      <c r="S39" s="198" t="s">
        <v>124</v>
      </c>
      <c r="T39" s="36"/>
      <c r="U39" s="35"/>
      <c r="V39" s="35"/>
      <c r="W39" s="37"/>
      <c r="X39" s="34"/>
      <c r="Y39" s="35"/>
      <c r="Z39" s="35"/>
      <c r="AA39" s="38"/>
      <c r="AB39" s="199"/>
      <c r="AC39" s="200">
        <v>20</v>
      </c>
      <c r="AD39" s="200">
        <f t="shared" si="14"/>
        <v>2</v>
      </c>
      <c r="AE39" s="201" t="s">
        <v>30</v>
      </c>
      <c r="AF39" s="202" t="s">
        <v>168</v>
      </c>
      <c r="AG39" s="203" t="s">
        <v>169</v>
      </c>
    </row>
    <row r="40" spans="1:33" s="27" customFormat="1" ht="15.75" customHeight="1" x14ac:dyDescent="0.25">
      <c r="A40" s="115" t="s">
        <v>101</v>
      </c>
      <c r="B40" s="91" t="s">
        <v>0</v>
      </c>
      <c r="C40" s="28" t="s">
        <v>78</v>
      </c>
      <c r="D40" s="88"/>
      <c r="E40" s="89"/>
      <c r="F40" s="89"/>
      <c r="G40" s="84"/>
      <c r="H40" s="88"/>
      <c r="I40" s="89"/>
      <c r="J40" s="89"/>
      <c r="K40" s="84"/>
      <c r="L40" s="88"/>
      <c r="M40" s="89"/>
      <c r="N40" s="89"/>
      <c r="O40" s="84"/>
      <c r="P40" s="88">
        <v>4</v>
      </c>
      <c r="Q40" s="89">
        <v>6</v>
      </c>
      <c r="R40" s="89">
        <v>2</v>
      </c>
      <c r="S40" s="90" t="s">
        <v>39</v>
      </c>
      <c r="T40" s="36"/>
      <c r="U40" s="35"/>
      <c r="V40" s="35"/>
      <c r="W40" s="37"/>
      <c r="X40" s="34"/>
      <c r="Y40" s="35"/>
      <c r="Z40" s="35"/>
      <c r="AA40" s="38"/>
      <c r="AB40" s="135">
        <f t="shared" si="12"/>
        <v>4</v>
      </c>
      <c r="AC40" s="136">
        <f t="shared" si="13"/>
        <v>6</v>
      </c>
      <c r="AD40" s="136">
        <f t="shared" si="14"/>
        <v>2</v>
      </c>
      <c r="AE40" s="137" t="s">
        <v>30</v>
      </c>
      <c r="AF40" s="183" t="s">
        <v>156</v>
      </c>
      <c r="AG40" s="186" t="s">
        <v>142</v>
      </c>
    </row>
    <row r="41" spans="1:33" s="27" customFormat="1" ht="15.75" customHeight="1" x14ac:dyDescent="0.25">
      <c r="A41" s="160" t="s">
        <v>115</v>
      </c>
      <c r="B41" s="139" t="s">
        <v>163</v>
      </c>
      <c r="C41" s="161" t="s">
        <v>122</v>
      </c>
      <c r="D41" s="128"/>
      <c r="E41" s="129"/>
      <c r="F41" s="129"/>
      <c r="G41" s="119"/>
      <c r="H41" s="162"/>
      <c r="I41" s="129"/>
      <c r="J41" s="129">
        <v>0</v>
      </c>
      <c r="K41" s="118" t="s">
        <v>162</v>
      </c>
      <c r="L41" s="128"/>
      <c r="M41" s="129"/>
      <c r="N41" s="129"/>
      <c r="O41" s="118"/>
      <c r="P41" s="128"/>
      <c r="Q41" s="129"/>
      <c r="R41" s="129"/>
      <c r="S41" s="163"/>
      <c r="T41" s="164"/>
      <c r="U41" s="131"/>
      <c r="V41" s="131"/>
      <c r="W41" s="165"/>
      <c r="X41" s="130"/>
      <c r="Y41" s="131"/>
      <c r="Z41" s="131"/>
      <c r="AA41" s="166"/>
      <c r="AB41" s="135" t="str">
        <f>IF(D41+H41+L41+P41+T41+X41=0,"",D41+H41+L41+P41+T41+X41)</f>
        <v/>
      </c>
      <c r="AC41" s="136" t="str">
        <f>IF(E41+I41+M41+Q41+U41+Y41=0,"",E41+I41+M41+Q41+U41+Y41)</f>
        <v/>
      </c>
      <c r="AD41" s="136" t="str">
        <f>IF(F41+J41+N41+R41+V41+Z41=0,"",F41+J41+N41+R41+V41+Z41)</f>
        <v/>
      </c>
      <c r="AE41" s="137" t="s">
        <v>30</v>
      </c>
      <c r="AF41" s="183"/>
      <c r="AG41" s="186" t="s">
        <v>147</v>
      </c>
    </row>
    <row r="42" spans="1:33" s="27" customFormat="1" ht="15.75" customHeight="1" thickBot="1" x14ac:dyDescent="0.3">
      <c r="A42" s="115"/>
      <c r="B42" s="91" t="s">
        <v>36</v>
      </c>
      <c r="C42" s="30" t="s">
        <v>41</v>
      </c>
      <c r="D42" s="88"/>
      <c r="E42" s="89"/>
      <c r="F42" s="89">
        <v>3</v>
      </c>
      <c r="G42" s="84"/>
      <c r="H42" s="88"/>
      <c r="I42" s="89"/>
      <c r="J42" s="89">
        <v>6</v>
      </c>
      <c r="K42" s="84" t="s">
        <v>39</v>
      </c>
      <c r="L42" s="88"/>
      <c r="M42" s="89"/>
      <c r="N42" s="89">
        <v>3</v>
      </c>
      <c r="O42" s="84" t="s">
        <v>40</v>
      </c>
      <c r="P42" s="88"/>
      <c r="Q42" s="89"/>
      <c r="R42" s="89">
        <v>6</v>
      </c>
      <c r="S42" s="87" t="s">
        <v>39</v>
      </c>
      <c r="T42" s="36"/>
      <c r="U42" s="35"/>
      <c r="V42" s="35"/>
      <c r="W42" s="37"/>
      <c r="X42" s="34"/>
      <c r="Y42" s="35"/>
      <c r="Z42" s="35"/>
      <c r="AA42" s="38"/>
      <c r="AB42" s="135">
        <f>SUM(H42,L42,P42)</f>
        <v>0</v>
      </c>
      <c r="AC42" s="136" t="str">
        <f t="shared" si="13"/>
        <v/>
      </c>
      <c r="AD42" s="136">
        <f t="shared" si="14"/>
        <v>18</v>
      </c>
      <c r="AE42" s="137" t="s">
        <v>30</v>
      </c>
      <c r="AF42" s="183"/>
      <c r="AG42" s="186"/>
    </row>
    <row r="43" spans="1:33" s="6" customFormat="1" ht="15.75" customHeight="1" thickBot="1" x14ac:dyDescent="0.3">
      <c r="A43" s="104"/>
      <c r="B43" s="94"/>
      <c r="C43" s="39" t="s">
        <v>20</v>
      </c>
      <c r="D43" s="40">
        <f>SUM(D10:D42)</f>
        <v>74</v>
      </c>
      <c r="E43" s="41">
        <f>SUM(E10:E42)</f>
        <v>0</v>
      </c>
      <c r="F43" s="42">
        <f>SUM(F10:F42)</f>
        <v>27</v>
      </c>
      <c r="G43" s="43" t="s">
        <v>30</v>
      </c>
      <c r="H43" s="44">
        <f>SUM(H10:H42)</f>
        <v>56</v>
      </c>
      <c r="I43" s="42">
        <f>SUM(I10:I42)</f>
        <v>30</v>
      </c>
      <c r="J43" s="42">
        <f>SUM(J10:J42)</f>
        <v>30</v>
      </c>
      <c r="K43" s="43" t="s">
        <v>30</v>
      </c>
      <c r="L43" s="40">
        <f>SUM(L10:L42)</f>
        <v>50</v>
      </c>
      <c r="M43" s="42">
        <f>SUM(M10:M42)</f>
        <v>18</v>
      </c>
      <c r="N43" s="42">
        <f>SUM(N10:N42)</f>
        <v>31</v>
      </c>
      <c r="O43" s="43" t="s">
        <v>30</v>
      </c>
      <c r="P43" s="44">
        <f>SUM(P10:P42)</f>
        <v>42</v>
      </c>
      <c r="Q43" s="42">
        <f>SUM(Q10:Q42)</f>
        <v>58</v>
      </c>
      <c r="R43" s="42">
        <f>SUM(R10:R42)</f>
        <v>32</v>
      </c>
      <c r="S43" s="45" t="s">
        <v>30</v>
      </c>
      <c r="T43" s="44" t="e">
        <f>#REF!+#REF!</f>
        <v>#REF!</v>
      </c>
      <c r="U43" s="42" t="e">
        <f>#REF!+#REF!</f>
        <v>#REF!</v>
      </c>
      <c r="V43" s="42" t="e">
        <f>#REF!+#REF!</f>
        <v>#REF!</v>
      </c>
      <c r="W43" s="43" t="s">
        <v>30</v>
      </c>
      <c r="X43" s="40" t="e">
        <f>#REF!+#REF!</f>
        <v>#REF!</v>
      </c>
      <c r="Y43" s="42" t="e">
        <f>#REF!+#REF!</f>
        <v>#REF!</v>
      </c>
      <c r="Z43" s="42" t="e">
        <f>#REF!+#REF!</f>
        <v>#REF!</v>
      </c>
      <c r="AA43" s="46" t="s">
        <v>30</v>
      </c>
      <c r="AB43" s="47">
        <f>SUM(AB10:AB42)</f>
        <v>222</v>
      </c>
      <c r="AC43" s="42">
        <f>SUM(AC10:AC42)</f>
        <v>106</v>
      </c>
      <c r="AD43" s="42">
        <f>SUM(AD10:AD42)</f>
        <v>120</v>
      </c>
      <c r="AE43" s="43" t="s">
        <v>30</v>
      </c>
      <c r="AF43" s="183"/>
      <c r="AG43" s="186"/>
    </row>
    <row r="44" spans="1:33" ht="15.75" customHeight="1" thickBot="1" x14ac:dyDescent="0.3">
      <c r="A44" s="48"/>
      <c r="B44" s="95"/>
      <c r="C44" s="49"/>
      <c r="D44" s="50"/>
      <c r="E44" s="50"/>
      <c r="F44" s="51"/>
      <c r="G44" s="52"/>
      <c r="H44" s="50"/>
      <c r="I44" s="50"/>
      <c r="J44" s="51"/>
      <c r="K44" s="53"/>
      <c r="L44" s="50"/>
      <c r="M44" s="50"/>
      <c r="N44" s="51"/>
      <c r="O44" s="52"/>
      <c r="P44" s="50"/>
      <c r="Q44" s="50"/>
      <c r="R44" s="51"/>
      <c r="S44" s="53"/>
      <c r="T44" s="54"/>
      <c r="U44" s="55"/>
      <c r="V44" s="51"/>
      <c r="W44" s="51"/>
      <c r="X44" s="55"/>
      <c r="Y44" s="55"/>
      <c r="Z44" s="51"/>
      <c r="AA44" s="51"/>
      <c r="AB44" s="50"/>
      <c r="AC44" s="50"/>
      <c r="AD44" s="51"/>
      <c r="AE44" s="56"/>
      <c r="AF44" s="33"/>
      <c r="AG44" s="33"/>
    </row>
    <row r="45" spans="1:33" ht="15.75" customHeight="1" thickTop="1" thickBot="1" x14ac:dyDescent="0.25">
      <c r="A45" s="105"/>
      <c r="B45" s="145"/>
      <c r="C45" s="146" t="s">
        <v>7</v>
      </c>
      <c r="D45" s="23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57"/>
      <c r="AC45" s="58"/>
      <c r="AD45" s="58"/>
      <c r="AE45" s="59"/>
    </row>
    <row r="46" spans="1:33" s="3" customFormat="1" ht="15.75" customHeight="1" x14ac:dyDescent="0.25">
      <c r="A46" s="167" t="s">
        <v>120</v>
      </c>
      <c r="B46" s="152" t="s">
        <v>36</v>
      </c>
      <c r="C46" s="168" t="s">
        <v>118</v>
      </c>
      <c r="D46" s="169">
        <v>8</v>
      </c>
      <c r="E46" s="170">
        <v>0</v>
      </c>
      <c r="F46" s="170">
        <v>3</v>
      </c>
      <c r="G46" s="171" t="s">
        <v>39</v>
      </c>
      <c r="H46" s="172"/>
      <c r="I46" s="173"/>
      <c r="J46" s="173"/>
      <c r="K46" s="174"/>
      <c r="L46" s="175"/>
      <c r="M46" s="173"/>
      <c r="N46" s="173"/>
      <c r="O46" s="174"/>
      <c r="P46" s="140"/>
      <c r="Q46" s="141"/>
      <c r="R46" s="141"/>
      <c r="S46" s="142"/>
      <c r="T46" s="60"/>
      <c r="U46" s="61"/>
      <c r="V46" s="61"/>
      <c r="W46" s="62"/>
      <c r="X46" s="60"/>
      <c r="Y46" s="61"/>
      <c r="Z46" s="61"/>
      <c r="AA46" s="62"/>
      <c r="AB46" s="63">
        <f>IF(D46+H46+L46+P46+T46+X46=0,"",D46+H46+L46+P46+T46+X46)</f>
        <v>8</v>
      </c>
      <c r="AC46" s="64" t="str">
        <f>IF(E46+I46+M46+Q46+U46+Y46=0,"",E46+I46+M46+Q46+U46+Y46)</f>
        <v/>
      </c>
      <c r="AD46" s="64">
        <f>IF(F46+J46+N46+R46+V46+Z46=0,"",F46+J46+N46+R46+V46+Z46)</f>
        <v>3</v>
      </c>
      <c r="AE46" s="188"/>
      <c r="AF46" s="191" t="s">
        <v>127</v>
      </c>
      <c r="AG46" s="186" t="s">
        <v>128</v>
      </c>
    </row>
    <row r="47" spans="1:33" s="3" customFormat="1" ht="15.75" customHeight="1" x14ac:dyDescent="0.25">
      <c r="A47" s="138" t="s">
        <v>107</v>
      </c>
      <c r="B47" s="96" t="s">
        <v>36</v>
      </c>
      <c r="C47" s="147" t="s">
        <v>57</v>
      </c>
      <c r="D47" s="60"/>
      <c r="E47" s="61"/>
      <c r="F47" s="61"/>
      <c r="G47" s="149"/>
      <c r="H47" s="144">
        <v>8</v>
      </c>
      <c r="I47" s="61">
        <v>0</v>
      </c>
      <c r="J47" s="61">
        <v>3</v>
      </c>
      <c r="K47" s="62" t="s">
        <v>39</v>
      </c>
      <c r="L47" s="60"/>
      <c r="M47" s="61"/>
      <c r="N47" s="61"/>
      <c r="O47" s="62"/>
      <c r="P47" s="60"/>
      <c r="Q47" s="61"/>
      <c r="R47" s="61"/>
      <c r="S47" s="62"/>
      <c r="T47" s="60"/>
      <c r="U47" s="61"/>
      <c r="V47" s="61"/>
      <c r="W47" s="62"/>
      <c r="X47" s="60"/>
      <c r="Y47" s="61"/>
      <c r="Z47" s="61"/>
      <c r="AA47" s="62"/>
      <c r="AB47" s="63">
        <v>8</v>
      </c>
      <c r="AC47" s="64"/>
      <c r="AD47" s="64">
        <v>3</v>
      </c>
      <c r="AE47" s="188"/>
      <c r="AF47" s="186" t="s">
        <v>135</v>
      </c>
      <c r="AG47" s="186" t="s">
        <v>136</v>
      </c>
    </row>
    <row r="48" spans="1:33" s="3" customFormat="1" ht="15.75" customHeight="1" x14ac:dyDescent="0.25">
      <c r="A48" s="143" t="s">
        <v>103</v>
      </c>
      <c r="B48" s="96" t="s">
        <v>36</v>
      </c>
      <c r="C48" s="147" t="s">
        <v>59</v>
      </c>
      <c r="D48" s="34"/>
      <c r="E48" s="35"/>
      <c r="F48" s="35"/>
      <c r="G48" s="150"/>
      <c r="H48" s="36">
        <v>0</v>
      </c>
      <c r="I48" s="35">
        <v>10</v>
      </c>
      <c r="J48" s="35">
        <v>3</v>
      </c>
      <c r="K48" s="84" t="s">
        <v>124</v>
      </c>
      <c r="L48" s="34"/>
      <c r="M48" s="35"/>
      <c r="N48" s="35"/>
      <c r="O48" s="66"/>
      <c r="P48" s="34"/>
      <c r="Q48" s="35"/>
      <c r="R48" s="35"/>
      <c r="S48" s="66"/>
      <c r="T48" s="34"/>
      <c r="U48" s="35"/>
      <c r="V48" s="35"/>
      <c r="W48" s="66"/>
      <c r="X48" s="34"/>
      <c r="Y48" s="35"/>
      <c r="Z48" s="35"/>
      <c r="AA48" s="66"/>
      <c r="AB48" s="31" t="str">
        <f t="shared" ref="AB48:AB51" si="15">IF(D48+H48+L48+P48+T48+X48=0,"",D48+H48+L48+P48+T48+X48)</f>
        <v/>
      </c>
      <c r="AC48" s="32">
        <f t="shared" ref="AC48:AC51" si="16">IF(E48+I48+M48+Q48+U48+Y48=0,"",E48+I48+M48+Q48+U48+Y48)</f>
        <v>10</v>
      </c>
      <c r="AD48" s="32">
        <f t="shared" ref="AD48:AD51" si="17">IF(F48+J48+N48+R48+V48+Z48=0,"",F48+J48+N48+R48+V48+Z48)</f>
        <v>3</v>
      </c>
      <c r="AE48" s="189" t="s">
        <v>30</v>
      </c>
      <c r="AF48" s="186" t="s">
        <v>135</v>
      </c>
      <c r="AG48" s="186" t="s">
        <v>136</v>
      </c>
    </row>
    <row r="49" spans="1:33" s="3" customFormat="1" ht="15.75" customHeight="1" x14ac:dyDescent="0.25">
      <c r="A49" s="143" t="s">
        <v>93</v>
      </c>
      <c r="B49" s="96" t="s">
        <v>36</v>
      </c>
      <c r="C49" s="147" t="s">
        <v>68</v>
      </c>
      <c r="D49" s="34"/>
      <c r="E49" s="35"/>
      <c r="F49" s="35"/>
      <c r="G49" s="150"/>
      <c r="H49" s="36"/>
      <c r="I49" s="35"/>
      <c r="J49" s="35"/>
      <c r="K49" s="66"/>
      <c r="L49" s="34">
        <v>0</v>
      </c>
      <c r="M49" s="35">
        <v>8</v>
      </c>
      <c r="N49" s="35">
        <v>3</v>
      </c>
      <c r="O49" s="84" t="s">
        <v>124</v>
      </c>
      <c r="P49" s="34"/>
      <c r="Q49" s="35"/>
      <c r="R49" s="35"/>
      <c r="S49" s="66"/>
      <c r="T49" s="34"/>
      <c r="U49" s="35"/>
      <c r="V49" s="35"/>
      <c r="W49" s="66"/>
      <c r="X49" s="34"/>
      <c r="Y49" s="35"/>
      <c r="Z49" s="35"/>
      <c r="AA49" s="66"/>
      <c r="AB49" s="31" t="str">
        <f t="shared" si="15"/>
        <v/>
      </c>
      <c r="AC49" s="32">
        <f t="shared" si="16"/>
        <v>8</v>
      </c>
      <c r="AD49" s="32">
        <f t="shared" si="17"/>
        <v>3</v>
      </c>
      <c r="AE49" s="189" t="s">
        <v>30</v>
      </c>
      <c r="AF49" s="187" t="s">
        <v>158</v>
      </c>
      <c r="AG49" s="186" t="s">
        <v>146</v>
      </c>
    </row>
    <row r="50" spans="1:33" s="3" customFormat="1" ht="15.75" customHeight="1" x14ac:dyDescent="0.25">
      <c r="A50" s="103" t="s">
        <v>102</v>
      </c>
      <c r="B50" s="96" t="s">
        <v>36</v>
      </c>
      <c r="C50" s="148" t="s">
        <v>79</v>
      </c>
      <c r="D50" s="34"/>
      <c r="E50" s="35"/>
      <c r="F50" s="35"/>
      <c r="G50" s="150"/>
      <c r="H50" s="36"/>
      <c r="I50" s="35"/>
      <c r="J50" s="35"/>
      <c r="K50" s="66"/>
      <c r="L50" s="34"/>
      <c r="M50" s="35"/>
      <c r="N50" s="35"/>
      <c r="O50" s="66"/>
      <c r="P50" s="34">
        <v>8</v>
      </c>
      <c r="Q50" s="35">
        <v>0</v>
      </c>
      <c r="R50" s="35">
        <v>3</v>
      </c>
      <c r="S50" s="66" t="s">
        <v>39</v>
      </c>
      <c r="T50" s="34"/>
      <c r="U50" s="35"/>
      <c r="V50" s="35"/>
      <c r="W50" s="66"/>
      <c r="X50" s="34"/>
      <c r="Y50" s="35"/>
      <c r="Z50" s="35"/>
      <c r="AA50" s="66"/>
      <c r="AB50" s="31">
        <f t="shared" si="15"/>
        <v>8</v>
      </c>
      <c r="AC50" s="32" t="str">
        <f t="shared" si="16"/>
        <v/>
      </c>
      <c r="AD50" s="32">
        <f t="shared" si="17"/>
        <v>3</v>
      </c>
      <c r="AE50" s="189" t="s">
        <v>30</v>
      </c>
      <c r="AF50" s="187" t="s">
        <v>159</v>
      </c>
      <c r="AG50" s="187" t="s">
        <v>148</v>
      </c>
    </row>
    <row r="51" spans="1:33" s="3" customFormat="1" ht="15.75" customHeight="1" x14ac:dyDescent="0.25">
      <c r="A51" s="103" t="s">
        <v>43</v>
      </c>
      <c r="B51" s="96" t="s">
        <v>36</v>
      </c>
      <c r="C51" s="148" t="s">
        <v>80</v>
      </c>
      <c r="D51" s="34"/>
      <c r="E51" s="35"/>
      <c r="F51" s="35"/>
      <c r="G51" s="150"/>
      <c r="H51" s="36"/>
      <c r="I51" s="35"/>
      <c r="J51" s="35"/>
      <c r="K51" s="66"/>
      <c r="L51" s="34"/>
      <c r="M51" s="35"/>
      <c r="N51" s="35"/>
      <c r="O51" s="66"/>
      <c r="P51" s="34">
        <v>8</v>
      </c>
      <c r="Q51" s="35">
        <v>0</v>
      </c>
      <c r="R51" s="35">
        <v>3</v>
      </c>
      <c r="S51" s="66" t="s">
        <v>39</v>
      </c>
      <c r="T51" s="34"/>
      <c r="U51" s="35"/>
      <c r="V51" s="35"/>
      <c r="W51" s="66"/>
      <c r="X51" s="34"/>
      <c r="Y51" s="35"/>
      <c r="Z51" s="35"/>
      <c r="AA51" s="66"/>
      <c r="AB51" s="31">
        <f t="shared" si="15"/>
        <v>8</v>
      </c>
      <c r="AC51" s="32" t="str">
        <f t="shared" si="16"/>
        <v/>
      </c>
      <c r="AD51" s="32">
        <f t="shared" si="17"/>
        <v>3</v>
      </c>
      <c r="AE51" s="189" t="s">
        <v>30</v>
      </c>
      <c r="AF51" s="187" t="s">
        <v>159</v>
      </c>
      <c r="AG51" s="187" t="s">
        <v>148</v>
      </c>
    </row>
    <row r="52" spans="1:33" s="3" customFormat="1" ht="15.75" customHeight="1" x14ac:dyDescent="0.25">
      <c r="A52" s="176" t="s">
        <v>121</v>
      </c>
      <c r="B52" s="96" t="s">
        <v>36</v>
      </c>
      <c r="C52" s="177" t="s">
        <v>119</v>
      </c>
      <c r="D52" s="178"/>
      <c r="E52" s="179"/>
      <c r="F52" s="179"/>
      <c r="G52" s="180"/>
      <c r="H52" s="178"/>
      <c r="I52" s="179"/>
      <c r="J52" s="179"/>
      <c r="K52" s="180"/>
      <c r="L52" s="178">
        <v>8</v>
      </c>
      <c r="M52" s="179">
        <v>0</v>
      </c>
      <c r="N52" s="179">
        <v>3</v>
      </c>
      <c r="O52" s="180" t="s">
        <v>39</v>
      </c>
      <c r="P52" s="153"/>
      <c r="Q52" s="154"/>
      <c r="R52" s="154"/>
      <c r="S52" s="155"/>
      <c r="T52" s="153"/>
      <c r="U52" s="154"/>
      <c r="V52" s="154"/>
      <c r="W52" s="155"/>
      <c r="X52" s="153"/>
      <c r="Y52" s="154"/>
      <c r="Z52" s="154"/>
      <c r="AA52" s="155"/>
      <c r="AB52" s="156">
        <v>8</v>
      </c>
      <c r="AC52" s="157"/>
      <c r="AD52" s="157">
        <v>3</v>
      </c>
      <c r="AE52" s="190"/>
      <c r="AF52" s="192" t="s">
        <v>127</v>
      </c>
      <c r="AG52" s="192" t="s">
        <v>160</v>
      </c>
    </row>
    <row r="53" spans="1:33" s="27" customFormat="1" ht="15.75" customHeight="1" x14ac:dyDescent="0.25">
      <c r="A53" s="194" t="s">
        <v>100</v>
      </c>
      <c r="B53" s="204" t="s">
        <v>36</v>
      </c>
      <c r="C53" s="195" t="s">
        <v>77</v>
      </c>
      <c r="D53" s="88"/>
      <c r="E53" s="89"/>
      <c r="F53" s="89"/>
      <c r="G53" s="84"/>
      <c r="H53" s="88"/>
      <c r="I53" s="89"/>
      <c r="J53" s="89"/>
      <c r="K53" s="84"/>
      <c r="L53" s="88"/>
      <c r="M53" s="89"/>
      <c r="N53" s="89"/>
      <c r="O53" s="84"/>
      <c r="P53" s="196">
        <v>8</v>
      </c>
      <c r="Q53" s="197">
        <v>4</v>
      </c>
      <c r="R53" s="197">
        <v>3</v>
      </c>
      <c r="S53" s="198" t="s">
        <v>39</v>
      </c>
      <c r="T53" s="36"/>
      <c r="U53" s="35"/>
      <c r="V53" s="35"/>
      <c r="W53" s="37"/>
      <c r="X53" s="34"/>
      <c r="Y53" s="35"/>
      <c r="Z53" s="35"/>
      <c r="AA53" s="38"/>
      <c r="AB53" s="135">
        <f t="shared" ref="AB53" si="18">IF(D53+H53+L53+P53+T53+X53=0,"",D53+H53+L53+P53+T53+X53)</f>
        <v>8</v>
      </c>
      <c r="AC53" s="136">
        <f t="shared" ref="AC53" si="19">IF(E53+I53+M53+Q53+U53+Y53=0,"",E53+I53+M53+Q53+U53+Y53)</f>
        <v>4</v>
      </c>
      <c r="AD53" s="136">
        <f t="shared" ref="AD53" si="20">IF(F53+J53+N53+R53+V53+Z53=0,"",F53+J53+N53+R53+V53+Z53)</f>
        <v>3</v>
      </c>
      <c r="AE53" s="137" t="s">
        <v>30</v>
      </c>
      <c r="AF53" s="183" t="s">
        <v>127</v>
      </c>
      <c r="AG53" s="186" t="s">
        <v>128</v>
      </c>
    </row>
    <row r="54" spans="1:33" s="3" customFormat="1" ht="16.5" customHeight="1" x14ac:dyDescent="0.2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7"/>
      <c r="AB54" s="67"/>
      <c r="AC54" s="68"/>
      <c r="AD54" s="68"/>
      <c r="AE54" s="68"/>
      <c r="AF54" s="193"/>
      <c r="AG54" s="193"/>
    </row>
    <row r="55" spans="1:33" s="3" customFormat="1" ht="15.75" customHeight="1" x14ac:dyDescent="0.2">
      <c r="A55" s="233" t="s">
        <v>37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67"/>
      <c r="AC55" s="68"/>
      <c r="AD55" s="68"/>
      <c r="AE55" s="69"/>
      <c r="AF55" s="65"/>
      <c r="AG55" s="65"/>
    </row>
    <row r="56" spans="1:33" s="3" customFormat="1" ht="15.75" customHeight="1" x14ac:dyDescent="0.25">
      <c r="A56" s="106"/>
      <c r="B56" s="96"/>
      <c r="C56" s="70" t="s">
        <v>24</v>
      </c>
      <c r="D56" s="71"/>
      <c r="E56" s="72"/>
      <c r="F56" s="32"/>
      <c r="G56" s="73">
        <f>COUNTIF(G10:G43,"A")</f>
        <v>0</v>
      </c>
      <c r="H56" s="71"/>
      <c r="I56" s="72"/>
      <c r="J56" s="32"/>
      <c r="K56" s="73">
        <f>COUNTIF(K10:K43,"A")</f>
        <v>1</v>
      </c>
      <c r="L56" s="71"/>
      <c r="M56" s="72"/>
      <c r="N56" s="32"/>
      <c r="O56" s="73">
        <f>COUNTIF(O10:O43,"A")</f>
        <v>0</v>
      </c>
      <c r="P56" s="71"/>
      <c r="Q56" s="72"/>
      <c r="R56" s="32"/>
      <c r="S56" s="73">
        <f>COUNTIF(S10:S43,"A")</f>
        <v>0</v>
      </c>
      <c r="T56" s="71"/>
      <c r="U56" s="72"/>
      <c r="V56" s="32"/>
      <c r="W56" s="73">
        <f>COUNTIF(W10:W43,"A")</f>
        <v>0</v>
      </c>
      <c r="X56" s="71"/>
      <c r="Y56" s="72"/>
      <c r="Z56" s="32"/>
      <c r="AA56" s="71">
        <f>COUNTIF(AA10:AA43,"A")</f>
        <v>0</v>
      </c>
      <c r="AB56" s="67"/>
      <c r="AC56" s="68"/>
      <c r="AD56" s="74"/>
      <c r="AE56" s="75">
        <f t="shared" ref="AE56:AE64" si="21">SUM(D56:AA56)</f>
        <v>1</v>
      </c>
      <c r="AF56" s="65"/>
      <c r="AG56" s="65"/>
    </row>
    <row r="57" spans="1:33" s="3" customFormat="1" ht="15.75" customHeight="1" x14ac:dyDescent="0.25">
      <c r="A57" s="106"/>
      <c r="B57" s="96"/>
      <c r="C57" s="70" t="s">
        <v>25</v>
      </c>
      <c r="D57" s="71"/>
      <c r="E57" s="72"/>
      <c r="F57" s="32"/>
      <c r="G57" s="73">
        <f>COUNTIF(G10:G43,"B")</f>
        <v>1</v>
      </c>
      <c r="H57" s="71"/>
      <c r="I57" s="72"/>
      <c r="J57" s="32"/>
      <c r="K57" s="73">
        <f>COUNTIF(K10:K43,"B")</f>
        <v>1</v>
      </c>
      <c r="L57" s="71"/>
      <c r="M57" s="72"/>
      <c r="N57" s="32"/>
      <c r="O57" s="73">
        <f>COUNTIF(O10:O43,"B")</f>
        <v>1</v>
      </c>
      <c r="P57" s="71"/>
      <c r="Q57" s="72"/>
      <c r="R57" s="32"/>
      <c r="S57" s="73">
        <f>COUNTIF(S10:S43,"B")</f>
        <v>3</v>
      </c>
      <c r="T57" s="71"/>
      <c r="U57" s="72"/>
      <c r="V57" s="32"/>
      <c r="W57" s="73">
        <f>COUNTIF(W10:W43,"B")</f>
        <v>0</v>
      </c>
      <c r="X57" s="71"/>
      <c r="Y57" s="72"/>
      <c r="Z57" s="32"/>
      <c r="AA57" s="71">
        <f>COUNTIF(AA10:AA43,"B")</f>
        <v>0</v>
      </c>
      <c r="AB57" s="67"/>
      <c r="AC57" s="68"/>
      <c r="AD57" s="74"/>
      <c r="AE57" s="75">
        <f t="shared" si="21"/>
        <v>6</v>
      </c>
      <c r="AF57" s="65"/>
      <c r="AG57" s="65"/>
    </row>
    <row r="58" spans="1:33" s="3" customFormat="1" ht="15.75" customHeight="1" x14ac:dyDescent="0.25">
      <c r="A58" s="106"/>
      <c r="B58" s="96"/>
      <c r="C58" s="70" t="s">
        <v>26</v>
      </c>
      <c r="D58" s="71"/>
      <c r="E58" s="72"/>
      <c r="F58" s="32"/>
      <c r="G58" s="73">
        <f>COUNTIF(G10:G43,"F")</f>
        <v>0</v>
      </c>
      <c r="H58" s="71"/>
      <c r="I58" s="72"/>
      <c r="J58" s="32"/>
      <c r="K58" s="73">
        <f>COUNTIF(K10:K43,"F")</f>
        <v>0</v>
      </c>
      <c r="L58" s="71"/>
      <c r="M58" s="72"/>
      <c r="N58" s="32"/>
      <c r="O58" s="73">
        <f>COUNTIF(O10:O43,"F")</f>
        <v>0</v>
      </c>
      <c r="P58" s="71"/>
      <c r="Q58" s="72"/>
      <c r="R58" s="32"/>
      <c r="S58" s="73">
        <f>COUNTIF(S10:S43,"F")</f>
        <v>0</v>
      </c>
      <c r="T58" s="71"/>
      <c r="U58" s="72"/>
      <c r="V58" s="32"/>
      <c r="W58" s="73">
        <f>COUNTIF(W10:W43,"F")</f>
        <v>0</v>
      </c>
      <c r="X58" s="71"/>
      <c r="Y58" s="72"/>
      <c r="Z58" s="32"/>
      <c r="AA58" s="71">
        <f>COUNTIF(AA10:AA43,"F")</f>
        <v>0</v>
      </c>
      <c r="AB58" s="67"/>
      <c r="AC58" s="68"/>
      <c r="AD58" s="74"/>
      <c r="AE58" s="75">
        <f t="shared" si="21"/>
        <v>0</v>
      </c>
      <c r="AF58" s="65"/>
      <c r="AG58" s="65"/>
    </row>
    <row r="59" spans="1:33" s="3" customFormat="1" ht="15.75" customHeight="1" x14ac:dyDescent="0.25">
      <c r="A59" s="106"/>
      <c r="B59" s="96"/>
      <c r="C59" s="70" t="s">
        <v>27</v>
      </c>
      <c r="D59" s="71"/>
      <c r="E59" s="72"/>
      <c r="F59" s="32"/>
      <c r="G59" s="73">
        <f>COUNTIF(G10:G43,"F(z)")</f>
        <v>0</v>
      </c>
      <c r="H59" s="71"/>
      <c r="I59" s="72"/>
      <c r="J59" s="32"/>
      <c r="K59" s="73">
        <f>COUNTIF(K10:K43,"F(z)")</f>
        <v>0</v>
      </c>
      <c r="L59" s="71"/>
      <c r="M59" s="72"/>
      <c r="N59" s="32"/>
      <c r="O59" s="73">
        <f>COUNTIF(O10:O43,"F(z)")</f>
        <v>0</v>
      </c>
      <c r="P59" s="71"/>
      <c r="Q59" s="72"/>
      <c r="R59" s="32"/>
      <c r="S59" s="73">
        <f>COUNTIF(S10:S43,"F(z)")</f>
        <v>0</v>
      </c>
      <c r="T59" s="71"/>
      <c r="U59" s="72"/>
      <c r="V59" s="32"/>
      <c r="W59" s="73">
        <f>COUNTIF(W10:W43,"F(z)")</f>
        <v>0</v>
      </c>
      <c r="X59" s="71"/>
      <c r="Y59" s="72"/>
      <c r="Z59" s="32"/>
      <c r="AA59" s="71">
        <f>COUNTIF(AA10:AA43,"F(z)")</f>
        <v>0</v>
      </c>
      <c r="AB59" s="67"/>
      <c r="AC59" s="68"/>
      <c r="AD59" s="74"/>
      <c r="AE59" s="75">
        <f t="shared" si="21"/>
        <v>0</v>
      </c>
      <c r="AF59" s="65"/>
      <c r="AG59" s="65"/>
    </row>
    <row r="60" spans="1:33" s="3" customFormat="1" ht="15.75" customHeight="1" x14ac:dyDescent="0.25">
      <c r="A60" s="106"/>
      <c r="B60" s="96"/>
      <c r="C60" s="70" t="s">
        <v>17</v>
      </c>
      <c r="D60" s="71"/>
      <c r="E60" s="72"/>
      <c r="F60" s="32"/>
      <c r="G60" s="73">
        <f>COUNTIF(G10:G43,"G")</f>
        <v>0</v>
      </c>
      <c r="H60" s="71"/>
      <c r="I60" s="72"/>
      <c r="J60" s="32"/>
      <c r="K60" s="73">
        <f>COUNTIF(K10:K43,"G")</f>
        <v>0</v>
      </c>
      <c r="L60" s="71"/>
      <c r="M60" s="72"/>
      <c r="N60" s="32"/>
      <c r="O60" s="73">
        <f>COUNTIF(O10:O43,"G")</f>
        <v>1</v>
      </c>
      <c r="P60" s="71"/>
      <c r="Q60" s="72"/>
      <c r="R60" s="32"/>
      <c r="S60" s="73">
        <f>COUNTIF(S10:S43,"G")</f>
        <v>0</v>
      </c>
      <c r="T60" s="71"/>
      <c r="U60" s="72"/>
      <c r="V60" s="32"/>
      <c r="W60" s="73">
        <f>COUNTIF(W10:W43,"G")</f>
        <v>0</v>
      </c>
      <c r="X60" s="71"/>
      <c r="Y60" s="72"/>
      <c r="Z60" s="32"/>
      <c r="AA60" s="71">
        <f>COUNTIF(AA10:AA43,"G")</f>
        <v>0</v>
      </c>
      <c r="AB60" s="67"/>
      <c r="AC60" s="68"/>
      <c r="AD60" s="74"/>
      <c r="AE60" s="75">
        <f t="shared" si="21"/>
        <v>1</v>
      </c>
      <c r="AF60" s="65"/>
      <c r="AG60" s="65"/>
    </row>
    <row r="61" spans="1:33" s="3" customFormat="1" ht="15.75" customHeight="1" x14ac:dyDescent="0.25">
      <c r="A61" s="106"/>
      <c r="B61" s="96"/>
      <c r="C61" s="70" t="s">
        <v>28</v>
      </c>
      <c r="D61" s="71"/>
      <c r="E61" s="72"/>
      <c r="F61" s="32"/>
      <c r="G61" s="73">
        <f>COUNTIF(G10:G43,"G(Z)")</f>
        <v>0</v>
      </c>
      <c r="H61" s="71"/>
      <c r="I61" s="72"/>
      <c r="J61" s="32"/>
      <c r="K61" s="73">
        <f>COUNTIF(K10:K43,"G(Z)")</f>
        <v>0</v>
      </c>
      <c r="L61" s="71"/>
      <c r="M61" s="72"/>
      <c r="N61" s="32"/>
      <c r="O61" s="73">
        <f>COUNTIF(O10:O43,"G(Z)")</f>
        <v>0</v>
      </c>
      <c r="P61" s="71"/>
      <c r="Q61" s="72"/>
      <c r="R61" s="32"/>
      <c r="S61" s="73">
        <f>COUNTIF(S10:S43,"G(Z)")</f>
        <v>0</v>
      </c>
      <c r="T61" s="71"/>
      <c r="U61" s="72"/>
      <c r="V61" s="32"/>
      <c r="W61" s="73">
        <f>COUNTIF(W10:W43,"G(Z)")</f>
        <v>0</v>
      </c>
      <c r="X61" s="71"/>
      <c r="Y61" s="72"/>
      <c r="Z61" s="32"/>
      <c r="AA61" s="71">
        <f>COUNTIF(AA10:AA43,"G(Z)")</f>
        <v>0</v>
      </c>
      <c r="AB61" s="67"/>
      <c r="AC61" s="68"/>
      <c r="AD61" s="74"/>
      <c r="AE61" s="75">
        <f t="shared" si="21"/>
        <v>0</v>
      </c>
      <c r="AF61" s="65"/>
      <c r="AG61" s="65"/>
    </row>
    <row r="62" spans="1:33" s="3" customFormat="1" ht="15.75" customHeight="1" x14ac:dyDescent="0.25">
      <c r="A62" s="106"/>
      <c r="B62" s="96"/>
      <c r="C62" s="70" t="s">
        <v>44</v>
      </c>
      <c r="D62" s="71"/>
      <c r="E62" s="72"/>
      <c r="F62" s="32"/>
      <c r="G62" s="73">
        <f>COUNTIF(G12:G43,"k")</f>
        <v>5</v>
      </c>
      <c r="H62" s="71"/>
      <c r="I62" s="72"/>
      <c r="J62" s="32"/>
      <c r="K62" s="73">
        <f>COUNTIF(K12:K43,"k")</f>
        <v>5</v>
      </c>
      <c r="L62" s="71"/>
      <c r="M62" s="72"/>
      <c r="N62" s="32"/>
      <c r="O62" s="73">
        <f>COUNTIF(O12:O43,"k")</f>
        <v>4</v>
      </c>
      <c r="P62" s="71"/>
      <c r="Q62" s="72"/>
      <c r="R62" s="32"/>
      <c r="S62" s="73">
        <f>COUNTIF(S12:S43,"k")</f>
        <v>2</v>
      </c>
      <c r="T62" s="71"/>
      <c r="U62" s="72"/>
      <c r="V62" s="32"/>
      <c r="W62" s="73">
        <f>COUNTIF(W12:W43,"v")</f>
        <v>0</v>
      </c>
      <c r="X62" s="71"/>
      <c r="Y62" s="72"/>
      <c r="Z62" s="32"/>
      <c r="AA62" s="71">
        <f>COUNTIF(AA12:AA43,"v")</f>
        <v>0</v>
      </c>
      <c r="AB62" s="67"/>
      <c r="AC62" s="68"/>
      <c r="AD62" s="74"/>
      <c r="AE62" s="75">
        <f t="shared" si="21"/>
        <v>16</v>
      </c>
      <c r="AF62" s="65"/>
      <c r="AG62" s="65"/>
    </row>
    <row r="63" spans="1:33" s="3" customFormat="1" ht="15.75" customHeight="1" x14ac:dyDescent="0.25">
      <c r="A63" s="106"/>
      <c r="B63" s="96"/>
      <c r="C63" s="70" t="s">
        <v>45</v>
      </c>
      <c r="D63" s="71"/>
      <c r="E63" s="72"/>
      <c r="F63" s="32"/>
      <c r="G63" s="73">
        <f>COUNTIF(G10:G43,"K(Z)")</f>
        <v>0</v>
      </c>
      <c r="H63" s="71"/>
      <c r="I63" s="72"/>
      <c r="J63" s="32"/>
      <c r="K63" s="73">
        <f>COUNTIF(K10:K43,"K(Z)")</f>
        <v>1</v>
      </c>
      <c r="L63" s="71"/>
      <c r="M63" s="72"/>
      <c r="N63" s="32"/>
      <c r="O63" s="73">
        <f>COUNTIF(O10:O43,"K(Z)")</f>
        <v>1</v>
      </c>
      <c r="P63" s="71"/>
      <c r="Q63" s="72"/>
      <c r="R63" s="32"/>
      <c r="S63" s="73">
        <f>COUNTIF(S10:S43,"K(Z)")</f>
        <v>2</v>
      </c>
      <c r="T63" s="71"/>
      <c r="U63" s="72"/>
      <c r="V63" s="32"/>
      <c r="W63" s="73">
        <f>COUNTIF(W10:W43,"V(Z)")</f>
        <v>0</v>
      </c>
      <c r="X63" s="71"/>
      <c r="Y63" s="72"/>
      <c r="Z63" s="32"/>
      <c r="AA63" s="71">
        <f>COUNTIF(AA10:AA43,"V(Z)")</f>
        <v>0</v>
      </c>
      <c r="AB63" s="67"/>
      <c r="AC63" s="68"/>
      <c r="AD63" s="74"/>
      <c r="AE63" s="75">
        <f t="shared" si="21"/>
        <v>4</v>
      </c>
      <c r="AF63" s="65"/>
      <c r="AG63" s="65"/>
    </row>
    <row r="64" spans="1:33" s="3" customFormat="1" ht="15.75" customHeight="1" x14ac:dyDescent="0.25">
      <c r="A64" s="106"/>
      <c r="B64" s="97"/>
      <c r="C64" s="76" t="s">
        <v>29</v>
      </c>
      <c r="D64" s="77"/>
      <c r="E64" s="68"/>
      <c r="F64" s="74"/>
      <c r="G64" s="73">
        <f>COUNTIF(G10:G43,"Z")</f>
        <v>0</v>
      </c>
      <c r="H64" s="77"/>
      <c r="I64" s="68"/>
      <c r="J64" s="74"/>
      <c r="K64" s="73">
        <f>COUNTIF(K10:K43,"Z")</f>
        <v>0</v>
      </c>
      <c r="L64" s="77"/>
      <c r="M64" s="68"/>
      <c r="N64" s="74"/>
      <c r="O64" s="73">
        <f>COUNTIF(O10:O43,"Z")</f>
        <v>0</v>
      </c>
      <c r="P64" s="77"/>
      <c r="Q64" s="68"/>
      <c r="R64" s="74"/>
      <c r="S64" s="73">
        <f>COUNTIF(S10:S43,"Z")</f>
        <v>0</v>
      </c>
      <c r="T64" s="77"/>
      <c r="U64" s="68"/>
      <c r="V64" s="74"/>
      <c r="W64" s="73">
        <f>COUNTIF(W10:W43,"Z")</f>
        <v>0</v>
      </c>
      <c r="X64" s="77"/>
      <c r="Y64" s="68"/>
      <c r="Z64" s="74"/>
      <c r="AA64" s="71">
        <f>COUNTIF(AA10:AA43,"Z")</f>
        <v>0</v>
      </c>
      <c r="AB64" s="67"/>
      <c r="AC64" s="68"/>
      <c r="AD64" s="74"/>
      <c r="AE64" s="75">
        <f t="shared" si="21"/>
        <v>0</v>
      </c>
      <c r="AF64" s="65"/>
      <c r="AG64" s="65"/>
    </row>
    <row r="65" spans="1:33" s="3" customFormat="1" ht="24.75" customHeight="1" thickBot="1" x14ac:dyDescent="0.25">
      <c r="A65" s="228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30"/>
      <c r="AB65" s="223" t="s">
        <v>19</v>
      </c>
      <c r="AC65" s="224"/>
      <c r="AD65" s="225"/>
      <c r="AE65" s="78">
        <f>SUM(AE56:AE64)</f>
        <v>28</v>
      </c>
      <c r="AF65" s="65"/>
      <c r="AG65" s="65"/>
    </row>
    <row r="66" spans="1:33" s="3" customFormat="1" ht="15.75" customHeight="1" thickTop="1" x14ac:dyDescent="0.2">
      <c r="A66" s="107"/>
      <c r="B66" s="98"/>
      <c r="C66" s="5"/>
    </row>
    <row r="67" spans="1:33" s="3" customFormat="1" ht="15.75" customHeight="1" x14ac:dyDescent="0.2">
      <c r="A67" s="107"/>
      <c r="B67" s="98"/>
      <c r="C67" s="5"/>
    </row>
    <row r="68" spans="1:33" s="3" customFormat="1" ht="15.75" customHeight="1" x14ac:dyDescent="0.2">
      <c r="A68" s="107"/>
      <c r="B68" s="98"/>
      <c r="C68" s="5"/>
    </row>
    <row r="69" spans="1:33" s="3" customFormat="1" ht="15.75" customHeight="1" x14ac:dyDescent="0.2">
      <c r="A69" s="107"/>
      <c r="B69" s="98"/>
      <c r="C69" s="5"/>
    </row>
    <row r="70" spans="1:33" s="3" customFormat="1" ht="15.75" customHeight="1" x14ac:dyDescent="0.2">
      <c r="A70" s="107"/>
      <c r="B70" s="98"/>
      <c r="C70" s="5"/>
    </row>
    <row r="71" spans="1:33" s="3" customFormat="1" ht="15.75" customHeight="1" x14ac:dyDescent="0.2">
      <c r="A71" s="107"/>
      <c r="B71" s="98"/>
      <c r="C71" s="5"/>
    </row>
    <row r="72" spans="1:33" s="3" customFormat="1" ht="15.75" customHeight="1" x14ac:dyDescent="0.2">
      <c r="A72" s="107"/>
      <c r="B72" s="98"/>
      <c r="C72" s="5"/>
    </row>
    <row r="73" spans="1:33" s="3" customFormat="1" ht="15.75" customHeight="1" x14ac:dyDescent="0.2">
      <c r="A73" s="107"/>
      <c r="B73" s="98"/>
      <c r="C73" s="5"/>
    </row>
    <row r="74" spans="1:33" s="3" customFormat="1" ht="15.75" customHeight="1" x14ac:dyDescent="0.2">
      <c r="A74" s="107"/>
      <c r="B74" s="98"/>
      <c r="C74" s="5"/>
    </row>
    <row r="75" spans="1:33" s="3" customFormat="1" ht="15.75" customHeight="1" x14ac:dyDescent="0.2">
      <c r="A75" s="107"/>
      <c r="B75" s="98"/>
      <c r="C75" s="5"/>
    </row>
    <row r="76" spans="1:33" s="3" customFormat="1" ht="15.75" customHeight="1" x14ac:dyDescent="0.2">
      <c r="A76" s="107"/>
      <c r="B76" s="98"/>
      <c r="C76" s="5"/>
    </row>
    <row r="77" spans="1:33" s="3" customFormat="1" ht="15.75" customHeight="1" x14ac:dyDescent="0.2">
      <c r="A77" s="107"/>
      <c r="B77" s="98"/>
      <c r="C77" s="5"/>
    </row>
    <row r="78" spans="1:33" s="3" customFormat="1" ht="15.75" customHeight="1" x14ac:dyDescent="0.2">
      <c r="A78" s="107"/>
      <c r="B78" s="98"/>
      <c r="C78" s="5"/>
    </row>
    <row r="79" spans="1:33" s="3" customFormat="1" ht="15.75" customHeight="1" x14ac:dyDescent="0.2">
      <c r="A79" s="107"/>
      <c r="B79" s="98"/>
      <c r="C79" s="5"/>
    </row>
    <row r="80" spans="1:33" s="3" customFormat="1" ht="15.75" customHeight="1" x14ac:dyDescent="0.2">
      <c r="A80" s="107"/>
      <c r="B80" s="98"/>
      <c r="C80" s="5"/>
    </row>
    <row r="81" spans="1:3" s="3" customFormat="1" ht="15.75" customHeight="1" x14ac:dyDescent="0.2">
      <c r="A81" s="107"/>
      <c r="B81" s="98"/>
      <c r="C81" s="5"/>
    </row>
    <row r="82" spans="1:3" s="3" customFormat="1" ht="15.75" customHeight="1" x14ac:dyDescent="0.2">
      <c r="A82" s="107"/>
      <c r="B82" s="98"/>
      <c r="C82" s="5"/>
    </row>
    <row r="83" spans="1:3" s="3" customFormat="1" ht="15.75" customHeight="1" x14ac:dyDescent="0.2">
      <c r="A83" s="107"/>
      <c r="B83" s="98"/>
      <c r="C83" s="5"/>
    </row>
    <row r="84" spans="1:3" s="3" customFormat="1" ht="15.75" customHeight="1" x14ac:dyDescent="0.2">
      <c r="A84" s="107"/>
      <c r="B84" s="98"/>
      <c r="C84" s="5"/>
    </row>
    <row r="85" spans="1:3" s="3" customFormat="1" ht="15.75" customHeight="1" x14ac:dyDescent="0.2">
      <c r="A85" s="107"/>
      <c r="B85" s="98"/>
      <c r="C85" s="5"/>
    </row>
    <row r="86" spans="1:3" s="3" customFormat="1" ht="15.75" customHeight="1" x14ac:dyDescent="0.2">
      <c r="A86" s="107"/>
      <c r="B86" s="98"/>
      <c r="C86" s="5"/>
    </row>
    <row r="87" spans="1:3" s="3" customFormat="1" ht="15.75" customHeight="1" x14ac:dyDescent="0.2">
      <c r="A87" s="107"/>
      <c r="B87" s="98"/>
      <c r="C87" s="5"/>
    </row>
    <row r="88" spans="1:3" s="3" customFormat="1" ht="15.75" customHeight="1" x14ac:dyDescent="0.2">
      <c r="A88" s="107"/>
      <c r="B88" s="98"/>
      <c r="C88" s="5"/>
    </row>
    <row r="89" spans="1:3" s="3" customFormat="1" ht="15.75" customHeight="1" x14ac:dyDescent="0.2">
      <c r="A89" s="107"/>
      <c r="B89" s="98"/>
      <c r="C89" s="5"/>
    </row>
    <row r="90" spans="1:3" s="3" customFormat="1" ht="15.75" customHeight="1" x14ac:dyDescent="0.2">
      <c r="A90" s="107"/>
      <c r="B90" s="98"/>
      <c r="C90" s="5"/>
    </row>
    <row r="91" spans="1:3" s="3" customFormat="1" ht="15.75" customHeight="1" x14ac:dyDescent="0.2">
      <c r="A91" s="107"/>
      <c r="B91" s="98"/>
      <c r="C91" s="5"/>
    </row>
    <row r="92" spans="1:3" s="3" customFormat="1" ht="15.75" customHeight="1" x14ac:dyDescent="0.2">
      <c r="A92" s="107"/>
      <c r="B92" s="98"/>
      <c r="C92" s="5"/>
    </row>
    <row r="93" spans="1:3" s="3" customFormat="1" ht="15.75" customHeight="1" x14ac:dyDescent="0.2">
      <c r="A93" s="107"/>
      <c r="B93" s="98"/>
      <c r="C93" s="5"/>
    </row>
    <row r="94" spans="1:3" s="3" customFormat="1" ht="15.75" customHeight="1" x14ac:dyDescent="0.2">
      <c r="A94" s="107"/>
      <c r="B94" s="98"/>
      <c r="C94" s="5"/>
    </row>
    <row r="95" spans="1:3" s="3" customFormat="1" ht="15.75" customHeight="1" x14ac:dyDescent="0.2">
      <c r="A95" s="107"/>
      <c r="B95" s="98"/>
      <c r="C95" s="5"/>
    </row>
    <row r="96" spans="1:3" s="3" customFormat="1" ht="15.75" customHeight="1" x14ac:dyDescent="0.2">
      <c r="A96" s="107"/>
      <c r="B96" s="98"/>
      <c r="C96" s="5"/>
    </row>
    <row r="97" spans="1:3" s="3" customFormat="1" ht="15.75" customHeight="1" x14ac:dyDescent="0.2">
      <c r="A97" s="107"/>
      <c r="B97" s="98"/>
      <c r="C97" s="5"/>
    </row>
    <row r="98" spans="1:3" s="3" customFormat="1" ht="15.75" customHeight="1" x14ac:dyDescent="0.2">
      <c r="A98" s="107"/>
      <c r="B98" s="98"/>
      <c r="C98" s="5"/>
    </row>
    <row r="99" spans="1:3" s="3" customFormat="1" ht="15.75" customHeight="1" x14ac:dyDescent="0.2">
      <c r="A99" s="107"/>
      <c r="B99" s="98"/>
      <c r="C99" s="5"/>
    </row>
    <row r="100" spans="1:3" s="3" customFormat="1" ht="15.75" customHeight="1" x14ac:dyDescent="0.2">
      <c r="A100" s="107"/>
      <c r="B100" s="98"/>
      <c r="C100" s="5"/>
    </row>
    <row r="101" spans="1:3" s="3" customFormat="1" ht="15.75" customHeight="1" x14ac:dyDescent="0.2">
      <c r="A101" s="107"/>
      <c r="B101" s="98"/>
      <c r="C101" s="5"/>
    </row>
    <row r="102" spans="1:3" s="3" customFormat="1" ht="15.75" customHeight="1" x14ac:dyDescent="0.2">
      <c r="A102" s="107"/>
      <c r="B102" s="98"/>
      <c r="C102" s="5"/>
    </row>
    <row r="103" spans="1:3" s="3" customFormat="1" ht="15.75" customHeight="1" x14ac:dyDescent="0.2">
      <c r="A103" s="107"/>
      <c r="B103" s="98"/>
      <c r="C103" s="5"/>
    </row>
    <row r="104" spans="1:3" s="3" customFormat="1" ht="15.75" customHeight="1" x14ac:dyDescent="0.2">
      <c r="A104" s="107"/>
      <c r="B104" s="98"/>
      <c r="C104" s="5"/>
    </row>
    <row r="105" spans="1:3" s="3" customFormat="1" ht="15.75" customHeight="1" x14ac:dyDescent="0.2">
      <c r="A105" s="107"/>
      <c r="B105" s="98"/>
      <c r="C105" s="5"/>
    </row>
    <row r="106" spans="1:3" s="3" customFormat="1" ht="15.75" customHeight="1" x14ac:dyDescent="0.2">
      <c r="A106" s="107"/>
      <c r="B106" s="98"/>
      <c r="C106" s="5"/>
    </row>
    <row r="107" spans="1:3" s="3" customFormat="1" ht="15.75" customHeight="1" x14ac:dyDescent="0.2">
      <c r="A107" s="107"/>
      <c r="B107" s="98"/>
      <c r="C107" s="5"/>
    </row>
    <row r="108" spans="1:3" s="3" customFormat="1" ht="15.75" customHeight="1" x14ac:dyDescent="0.2">
      <c r="A108" s="107"/>
      <c r="B108" s="98"/>
      <c r="C108" s="5"/>
    </row>
    <row r="109" spans="1:3" s="3" customFormat="1" ht="15.75" customHeight="1" x14ac:dyDescent="0.2">
      <c r="A109" s="107"/>
      <c r="B109" s="98"/>
      <c r="C109" s="5"/>
    </row>
    <row r="110" spans="1:3" s="3" customFormat="1" ht="15.75" customHeight="1" x14ac:dyDescent="0.2">
      <c r="A110" s="107"/>
      <c r="B110" s="98"/>
      <c r="C110" s="5"/>
    </row>
    <row r="111" spans="1:3" s="3" customFormat="1" ht="15.75" customHeight="1" x14ac:dyDescent="0.2">
      <c r="A111" s="107"/>
      <c r="B111" s="98"/>
      <c r="C111" s="5"/>
    </row>
    <row r="112" spans="1:3" s="3" customFormat="1" ht="15.75" customHeight="1" x14ac:dyDescent="0.2">
      <c r="A112" s="107"/>
      <c r="B112" s="98"/>
      <c r="C112" s="5"/>
    </row>
    <row r="113" spans="1:3" s="3" customFormat="1" ht="15.75" customHeight="1" x14ac:dyDescent="0.2">
      <c r="A113" s="107"/>
      <c r="B113" s="98"/>
      <c r="C113" s="5"/>
    </row>
    <row r="114" spans="1:3" s="3" customFormat="1" ht="15.75" customHeight="1" x14ac:dyDescent="0.2">
      <c r="A114" s="107"/>
      <c r="B114" s="98"/>
      <c r="C114" s="5"/>
    </row>
    <row r="115" spans="1:3" s="3" customFormat="1" ht="15.75" customHeight="1" x14ac:dyDescent="0.2">
      <c r="A115" s="107"/>
      <c r="B115" s="98"/>
      <c r="C115" s="5"/>
    </row>
    <row r="116" spans="1:3" s="3" customFormat="1" ht="15.75" customHeight="1" x14ac:dyDescent="0.2">
      <c r="A116" s="107"/>
      <c r="B116" s="98"/>
      <c r="C116" s="5"/>
    </row>
    <row r="117" spans="1:3" s="3" customFormat="1" ht="15.75" customHeight="1" x14ac:dyDescent="0.2">
      <c r="A117" s="107"/>
      <c r="B117" s="98"/>
      <c r="C117" s="5"/>
    </row>
    <row r="118" spans="1:3" s="3" customFormat="1" ht="15.75" customHeight="1" x14ac:dyDescent="0.2">
      <c r="A118" s="107"/>
      <c r="B118" s="98"/>
      <c r="C118" s="5"/>
    </row>
    <row r="119" spans="1:3" s="3" customFormat="1" ht="15.75" customHeight="1" x14ac:dyDescent="0.2">
      <c r="A119" s="107"/>
      <c r="B119" s="98"/>
      <c r="C119" s="5"/>
    </row>
    <row r="120" spans="1:3" s="3" customFormat="1" ht="15.75" customHeight="1" x14ac:dyDescent="0.2">
      <c r="A120" s="107"/>
      <c r="B120" s="98"/>
      <c r="C120" s="5"/>
    </row>
    <row r="121" spans="1:3" s="3" customFormat="1" ht="15.75" customHeight="1" x14ac:dyDescent="0.2">
      <c r="A121" s="107"/>
      <c r="B121" s="98"/>
      <c r="C121" s="5"/>
    </row>
    <row r="122" spans="1:3" s="3" customFormat="1" ht="15.75" customHeight="1" x14ac:dyDescent="0.2">
      <c r="A122" s="107"/>
      <c r="B122" s="98"/>
      <c r="C122" s="5"/>
    </row>
    <row r="123" spans="1:3" s="3" customFormat="1" ht="15.75" customHeight="1" x14ac:dyDescent="0.2">
      <c r="A123" s="107"/>
      <c r="B123" s="98"/>
      <c r="C123" s="5"/>
    </row>
    <row r="124" spans="1:3" s="3" customFormat="1" ht="15.75" customHeight="1" x14ac:dyDescent="0.2">
      <c r="A124" s="107"/>
      <c r="B124" s="98"/>
      <c r="C124" s="5"/>
    </row>
    <row r="125" spans="1:3" s="3" customFormat="1" ht="15.75" customHeight="1" x14ac:dyDescent="0.2">
      <c r="A125" s="107"/>
      <c r="B125" s="98"/>
      <c r="C125" s="5"/>
    </row>
    <row r="126" spans="1:3" s="3" customFormat="1" ht="15.75" customHeight="1" x14ac:dyDescent="0.2">
      <c r="A126" s="107"/>
      <c r="B126" s="98"/>
      <c r="C126" s="5"/>
    </row>
    <row r="127" spans="1:3" s="3" customFormat="1" ht="15.75" customHeight="1" x14ac:dyDescent="0.2">
      <c r="A127" s="107"/>
      <c r="B127" s="98"/>
      <c r="C127" s="5"/>
    </row>
    <row r="128" spans="1:3" s="3" customFormat="1" ht="15.75" customHeight="1" x14ac:dyDescent="0.2">
      <c r="A128" s="107"/>
      <c r="B128" s="98"/>
      <c r="C128" s="5"/>
    </row>
    <row r="129" spans="1:3" s="3" customFormat="1" ht="15.75" customHeight="1" x14ac:dyDescent="0.2">
      <c r="A129" s="107"/>
      <c r="B129" s="99"/>
      <c r="C129" s="4"/>
    </row>
    <row r="130" spans="1:3" s="3" customFormat="1" ht="15.75" customHeight="1" x14ac:dyDescent="0.2">
      <c r="A130" s="107"/>
      <c r="B130" s="99"/>
      <c r="C130" s="4"/>
    </row>
    <row r="131" spans="1:3" s="3" customFormat="1" ht="15.75" customHeight="1" x14ac:dyDescent="0.2">
      <c r="A131" s="107"/>
      <c r="B131" s="99"/>
      <c r="C131" s="4"/>
    </row>
    <row r="132" spans="1:3" s="3" customFormat="1" ht="15.75" customHeight="1" x14ac:dyDescent="0.2">
      <c r="A132" s="107"/>
      <c r="B132" s="99"/>
      <c r="C132" s="4"/>
    </row>
    <row r="133" spans="1:3" s="3" customFormat="1" ht="15.75" customHeight="1" x14ac:dyDescent="0.2">
      <c r="A133" s="107"/>
      <c r="B133" s="99"/>
      <c r="C133" s="4"/>
    </row>
    <row r="134" spans="1:3" s="3" customFormat="1" ht="15.75" customHeight="1" x14ac:dyDescent="0.2">
      <c r="A134" s="107"/>
      <c r="B134" s="99"/>
      <c r="C134" s="4"/>
    </row>
    <row r="135" spans="1:3" s="3" customFormat="1" ht="15.75" customHeight="1" x14ac:dyDescent="0.2">
      <c r="A135" s="107"/>
      <c r="B135" s="99"/>
      <c r="C135" s="4"/>
    </row>
    <row r="136" spans="1:3" s="3" customFormat="1" ht="15.75" customHeight="1" x14ac:dyDescent="0.2">
      <c r="A136" s="107"/>
      <c r="B136" s="99"/>
      <c r="C136" s="4"/>
    </row>
    <row r="137" spans="1:3" s="3" customFormat="1" ht="15.75" customHeight="1" x14ac:dyDescent="0.2">
      <c r="A137" s="107"/>
      <c r="B137" s="99"/>
      <c r="C137" s="4"/>
    </row>
    <row r="138" spans="1:3" ht="15.75" customHeight="1" x14ac:dyDescent="0.2">
      <c r="A138" s="108"/>
      <c r="B138" s="100"/>
      <c r="C138" s="2"/>
    </row>
    <row r="139" spans="1:3" ht="15.75" customHeight="1" x14ac:dyDescent="0.2">
      <c r="A139" s="108"/>
      <c r="B139" s="100"/>
      <c r="C139" s="2"/>
    </row>
    <row r="140" spans="1:3" ht="15.75" customHeight="1" x14ac:dyDescent="0.2">
      <c r="A140" s="108"/>
      <c r="B140" s="100"/>
      <c r="C140" s="2"/>
    </row>
    <row r="141" spans="1:3" ht="15.75" customHeight="1" x14ac:dyDescent="0.2">
      <c r="A141" s="108"/>
      <c r="B141" s="100"/>
      <c r="C141" s="2"/>
    </row>
    <row r="142" spans="1:3" ht="15.75" customHeight="1" x14ac:dyDescent="0.2">
      <c r="A142" s="108"/>
      <c r="B142" s="100"/>
      <c r="C142" s="2"/>
    </row>
    <row r="143" spans="1:3" ht="15.75" customHeight="1" x14ac:dyDescent="0.2">
      <c r="A143" s="108"/>
      <c r="B143" s="100"/>
      <c r="C143" s="2"/>
    </row>
    <row r="144" spans="1:3" ht="15.75" customHeight="1" x14ac:dyDescent="0.2">
      <c r="A144" s="108"/>
      <c r="B144" s="100"/>
      <c r="C144" s="2"/>
    </row>
    <row r="145" spans="1:3" ht="15.75" customHeight="1" x14ac:dyDescent="0.2">
      <c r="A145" s="108"/>
      <c r="B145" s="100"/>
      <c r="C145" s="2"/>
    </row>
    <row r="146" spans="1:3" ht="15.75" customHeight="1" x14ac:dyDescent="0.2">
      <c r="A146" s="108"/>
      <c r="B146" s="100"/>
      <c r="C146" s="2"/>
    </row>
    <row r="147" spans="1:3" ht="15.75" customHeight="1" x14ac:dyDescent="0.2">
      <c r="A147" s="108"/>
      <c r="B147" s="100"/>
      <c r="C147" s="2"/>
    </row>
    <row r="148" spans="1:3" ht="15.75" customHeight="1" x14ac:dyDescent="0.2">
      <c r="A148" s="108"/>
      <c r="B148" s="100"/>
      <c r="C148" s="2"/>
    </row>
    <row r="149" spans="1:3" ht="15.75" customHeight="1" x14ac:dyDescent="0.2">
      <c r="A149" s="108"/>
      <c r="B149" s="100"/>
      <c r="C149" s="2"/>
    </row>
    <row r="150" spans="1:3" ht="15.75" customHeight="1" x14ac:dyDescent="0.2">
      <c r="A150" s="108"/>
      <c r="B150" s="100"/>
      <c r="C150" s="2"/>
    </row>
    <row r="151" spans="1:3" ht="15.75" customHeight="1" x14ac:dyDescent="0.2">
      <c r="A151" s="108"/>
      <c r="B151" s="100"/>
      <c r="C151" s="2"/>
    </row>
    <row r="152" spans="1:3" ht="15.75" customHeight="1" x14ac:dyDescent="0.2">
      <c r="A152" s="108"/>
      <c r="B152" s="100"/>
      <c r="C152" s="2"/>
    </row>
    <row r="153" spans="1:3" ht="15.75" customHeight="1" x14ac:dyDescent="0.2">
      <c r="A153" s="108"/>
      <c r="B153" s="100"/>
      <c r="C153" s="2"/>
    </row>
    <row r="154" spans="1:3" ht="15.75" customHeight="1" x14ac:dyDescent="0.2">
      <c r="A154" s="108"/>
      <c r="B154" s="100"/>
      <c r="C154" s="2"/>
    </row>
    <row r="155" spans="1:3" ht="15.75" customHeight="1" x14ac:dyDescent="0.2">
      <c r="A155" s="108"/>
      <c r="B155" s="100"/>
      <c r="C155" s="2"/>
    </row>
    <row r="156" spans="1:3" ht="15.75" customHeight="1" x14ac:dyDescent="0.2">
      <c r="A156" s="108"/>
      <c r="B156" s="100"/>
      <c r="C156" s="2"/>
    </row>
    <row r="157" spans="1:3" ht="15.75" customHeight="1" x14ac:dyDescent="0.2">
      <c r="A157" s="108"/>
      <c r="B157" s="100"/>
      <c r="C157" s="2"/>
    </row>
    <row r="158" spans="1:3" ht="15.75" customHeight="1" x14ac:dyDescent="0.2">
      <c r="A158" s="108"/>
      <c r="B158" s="100"/>
      <c r="C158" s="2"/>
    </row>
    <row r="159" spans="1:3" ht="15.75" customHeight="1" x14ac:dyDescent="0.2">
      <c r="A159" s="108"/>
      <c r="B159" s="100"/>
      <c r="C159" s="2"/>
    </row>
    <row r="160" spans="1:3" ht="15.75" customHeight="1" x14ac:dyDescent="0.2">
      <c r="A160" s="108"/>
      <c r="B160" s="100"/>
      <c r="C160" s="2"/>
    </row>
    <row r="161" spans="1:3" ht="15.75" customHeight="1" x14ac:dyDescent="0.2">
      <c r="A161" s="108"/>
      <c r="B161" s="100"/>
      <c r="C161" s="2"/>
    </row>
    <row r="162" spans="1:3" ht="15.75" customHeight="1" x14ac:dyDescent="0.2">
      <c r="A162" s="108"/>
      <c r="B162" s="100"/>
      <c r="C162" s="2"/>
    </row>
    <row r="163" spans="1:3" ht="15.75" customHeight="1" x14ac:dyDescent="0.2">
      <c r="A163" s="108"/>
      <c r="B163" s="100"/>
      <c r="C163" s="2"/>
    </row>
    <row r="164" spans="1:3" ht="15.75" customHeight="1" x14ac:dyDescent="0.2">
      <c r="A164" s="108"/>
      <c r="B164" s="100"/>
      <c r="C164" s="2"/>
    </row>
    <row r="165" spans="1:3" ht="15.75" customHeight="1" x14ac:dyDescent="0.2">
      <c r="A165" s="108"/>
      <c r="B165" s="100"/>
      <c r="C165" s="2"/>
    </row>
    <row r="166" spans="1:3" ht="15.75" customHeight="1" x14ac:dyDescent="0.2">
      <c r="A166" s="108"/>
      <c r="B166" s="100"/>
      <c r="C166" s="2"/>
    </row>
    <row r="167" spans="1:3" ht="15.75" customHeight="1" x14ac:dyDescent="0.2">
      <c r="A167" s="108"/>
      <c r="B167" s="100"/>
      <c r="C167" s="2"/>
    </row>
    <row r="168" spans="1:3" ht="15.75" customHeight="1" x14ac:dyDescent="0.2">
      <c r="A168" s="108"/>
      <c r="B168" s="100"/>
      <c r="C168" s="2"/>
    </row>
    <row r="169" spans="1:3" ht="15.75" customHeight="1" x14ac:dyDescent="0.2">
      <c r="A169" s="108"/>
      <c r="B169" s="100"/>
      <c r="C169" s="2"/>
    </row>
    <row r="170" spans="1:3" ht="15.75" customHeight="1" x14ac:dyDescent="0.2">
      <c r="A170" s="108"/>
      <c r="B170" s="100"/>
      <c r="C170" s="2"/>
    </row>
    <row r="171" spans="1:3" ht="15.75" customHeight="1" x14ac:dyDescent="0.2">
      <c r="A171" s="108"/>
      <c r="B171" s="100"/>
      <c r="C171" s="2"/>
    </row>
    <row r="172" spans="1:3" x14ac:dyDescent="0.2">
      <c r="A172" s="108"/>
      <c r="B172" s="100"/>
      <c r="C172" s="2"/>
    </row>
    <row r="173" spans="1:3" x14ac:dyDescent="0.2">
      <c r="A173" s="108"/>
      <c r="B173" s="100"/>
      <c r="C173" s="2"/>
    </row>
    <row r="174" spans="1:3" x14ac:dyDescent="0.2">
      <c r="A174" s="108"/>
      <c r="B174" s="100"/>
      <c r="C174" s="2"/>
    </row>
    <row r="175" spans="1:3" x14ac:dyDescent="0.2">
      <c r="A175" s="108"/>
      <c r="B175" s="100"/>
      <c r="C175" s="2"/>
    </row>
    <row r="176" spans="1:3" x14ac:dyDescent="0.2">
      <c r="A176" s="108"/>
      <c r="B176" s="100"/>
      <c r="C176" s="2"/>
    </row>
    <row r="177" spans="1:3" x14ac:dyDescent="0.2">
      <c r="A177" s="108"/>
      <c r="B177" s="100"/>
      <c r="C177" s="2"/>
    </row>
    <row r="178" spans="1:3" x14ac:dyDescent="0.2">
      <c r="A178" s="108"/>
      <c r="B178" s="100"/>
      <c r="C178" s="2"/>
    </row>
    <row r="179" spans="1:3" x14ac:dyDescent="0.2">
      <c r="A179" s="108"/>
      <c r="B179" s="100"/>
      <c r="C179" s="2"/>
    </row>
    <row r="180" spans="1:3" x14ac:dyDescent="0.2">
      <c r="A180" s="108"/>
      <c r="B180" s="100"/>
      <c r="C180" s="2"/>
    </row>
    <row r="181" spans="1:3" x14ac:dyDescent="0.2">
      <c r="A181" s="108"/>
      <c r="B181" s="100"/>
      <c r="C181" s="2"/>
    </row>
    <row r="182" spans="1:3" x14ac:dyDescent="0.2">
      <c r="A182" s="108"/>
      <c r="B182" s="100"/>
      <c r="C182" s="2"/>
    </row>
    <row r="183" spans="1:3" x14ac:dyDescent="0.2">
      <c r="A183" s="108"/>
      <c r="B183" s="100"/>
      <c r="C183" s="2"/>
    </row>
    <row r="184" spans="1:3" x14ac:dyDescent="0.2">
      <c r="A184" s="108"/>
      <c r="B184" s="100"/>
      <c r="C184" s="2"/>
    </row>
    <row r="185" spans="1:3" x14ac:dyDescent="0.2">
      <c r="A185" s="108"/>
      <c r="B185" s="100"/>
      <c r="C185" s="2"/>
    </row>
    <row r="186" spans="1:3" x14ac:dyDescent="0.2">
      <c r="A186" s="108"/>
      <c r="B186" s="100"/>
      <c r="C186" s="2"/>
    </row>
    <row r="187" spans="1:3" x14ac:dyDescent="0.2">
      <c r="A187" s="108"/>
      <c r="B187" s="100"/>
      <c r="C187" s="2"/>
    </row>
    <row r="188" spans="1:3" x14ac:dyDescent="0.2">
      <c r="A188" s="108"/>
      <c r="B188" s="100"/>
      <c r="C188" s="2"/>
    </row>
    <row r="189" spans="1:3" x14ac:dyDescent="0.2">
      <c r="A189" s="108"/>
      <c r="B189" s="100"/>
      <c r="C189" s="2"/>
    </row>
    <row r="190" spans="1:3" x14ac:dyDescent="0.2">
      <c r="A190" s="108"/>
      <c r="B190" s="100"/>
      <c r="C190" s="2"/>
    </row>
    <row r="191" spans="1:3" x14ac:dyDescent="0.2">
      <c r="A191" s="108"/>
      <c r="B191" s="100"/>
      <c r="C191" s="2"/>
    </row>
    <row r="192" spans="1:3" x14ac:dyDescent="0.2">
      <c r="A192" s="108"/>
      <c r="B192" s="100"/>
      <c r="C192" s="2"/>
    </row>
    <row r="193" spans="1:3" x14ac:dyDescent="0.2">
      <c r="A193" s="108"/>
      <c r="B193" s="100"/>
      <c r="C193" s="2"/>
    </row>
    <row r="194" spans="1:3" x14ac:dyDescent="0.2">
      <c r="A194" s="108"/>
      <c r="B194" s="100"/>
      <c r="C194" s="2"/>
    </row>
    <row r="195" spans="1:3" x14ac:dyDescent="0.2">
      <c r="A195" s="108"/>
      <c r="B195" s="100"/>
      <c r="C195" s="2"/>
    </row>
    <row r="196" spans="1:3" x14ac:dyDescent="0.2">
      <c r="A196" s="108"/>
      <c r="B196" s="100"/>
      <c r="C196" s="2"/>
    </row>
    <row r="197" spans="1:3" x14ac:dyDescent="0.2">
      <c r="A197" s="108"/>
      <c r="B197" s="100"/>
      <c r="C197" s="2"/>
    </row>
    <row r="198" spans="1:3" x14ac:dyDescent="0.2">
      <c r="A198" s="108"/>
      <c r="B198" s="100"/>
      <c r="C198" s="2"/>
    </row>
    <row r="199" spans="1:3" x14ac:dyDescent="0.2">
      <c r="A199" s="108"/>
      <c r="B199" s="100"/>
      <c r="C199" s="2"/>
    </row>
    <row r="200" spans="1:3" x14ac:dyDescent="0.2">
      <c r="A200" s="108"/>
      <c r="B200" s="100"/>
      <c r="C200" s="2"/>
    </row>
    <row r="201" spans="1:3" x14ac:dyDescent="0.2">
      <c r="A201" s="108"/>
      <c r="B201" s="100"/>
      <c r="C201" s="2"/>
    </row>
    <row r="202" spans="1:3" x14ac:dyDescent="0.2">
      <c r="A202" s="108"/>
      <c r="B202" s="100"/>
      <c r="C202" s="2"/>
    </row>
    <row r="203" spans="1:3" x14ac:dyDescent="0.2">
      <c r="A203" s="108"/>
      <c r="B203" s="100"/>
      <c r="C203" s="2"/>
    </row>
    <row r="204" spans="1:3" x14ac:dyDescent="0.2">
      <c r="A204" s="108"/>
      <c r="B204" s="100"/>
      <c r="C204" s="2"/>
    </row>
    <row r="205" spans="1:3" x14ac:dyDescent="0.2">
      <c r="A205" s="108"/>
      <c r="B205" s="100"/>
      <c r="C205" s="2"/>
    </row>
    <row r="206" spans="1:3" x14ac:dyDescent="0.2">
      <c r="A206" s="108"/>
      <c r="B206" s="100"/>
      <c r="C206" s="2"/>
    </row>
    <row r="207" spans="1:3" x14ac:dyDescent="0.2">
      <c r="A207" s="108"/>
      <c r="B207" s="100"/>
      <c r="C207" s="2"/>
    </row>
    <row r="208" spans="1:3" x14ac:dyDescent="0.2">
      <c r="A208" s="108"/>
      <c r="B208" s="100"/>
      <c r="C208" s="2"/>
    </row>
    <row r="209" spans="1:3" x14ac:dyDescent="0.2">
      <c r="A209" s="108"/>
      <c r="B209" s="100"/>
      <c r="C209" s="2"/>
    </row>
    <row r="210" spans="1:3" x14ac:dyDescent="0.2">
      <c r="A210" s="108"/>
      <c r="B210" s="100"/>
      <c r="C210" s="2"/>
    </row>
    <row r="211" spans="1:3" x14ac:dyDescent="0.2">
      <c r="A211" s="108"/>
      <c r="B211" s="100"/>
      <c r="C211" s="2"/>
    </row>
    <row r="212" spans="1:3" x14ac:dyDescent="0.2">
      <c r="A212" s="108"/>
      <c r="B212" s="100"/>
      <c r="C212" s="2"/>
    </row>
    <row r="213" spans="1:3" x14ac:dyDescent="0.2">
      <c r="A213" s="108"/>
      <c r="B213" s="100"/>
      <c r="C213" s="2"/>
    </row>
    <row r="214" spans="1:3" x14ac:dyDescent="0.2">
      <c r="A214" s="108"/>
      <c r="B214" s="100"/>
      <c r="C214" s="2"/>
    </row>
    <row r="215" spans="1:3" x14ac:dyDescent="0.2">
      <c r="A215" s="108"/>
      <c r="B215" s="100"/>
      <c r="C215" s="2"/>
    </row>
    <row r="216" spans="1:3" x14ac:dyDescent="0.2">
      <c r="A216" s="108"/>
      <c r="B216" s="100"/>
      <c r="C216" s="2"/>
    </row>
    <row r="217" spans="1:3" x14ac:dyDescent="0.2">
      <c r="A217" s="108"/>
      <c r="B217" s="100"/>
      <c r="C217" s="2"/>
    </row>
    <row r="218" spans="1:3" x14ac:dyDescent="0.2">
      <c r="A218" s="108"/>
      <c r="B218" s="100"/>
      <c r="C218" s="2"/>
    </row>
    <row r="219" spans="1:3" x14ac:dyDescent="0.2">
      <c r="A219" s="108"/>
      <c r="B219" s="100"/>
      <c r="C219" s="2"/>
    </row>
    <row r="220" spans="1:3" x14ac:dyDescent="0.2">
      <c r="A220" s="108"/>
      <c r="B220" s="100"/>
      <c r="C220" s="2"/>
    </row>
    <row r="221" spans="1:3" x14ac:dyDescent="0.2">
      <c r="A221" s="108"/>
      <c r="B221" s="100"/>
      <c r="C221" s="2"/>
    </row>
    <row r="222" spans="1:3" x14ac:dyDescent="0.2">
      <c r="A222" s="108"/>
      <c r="B222" s="100"/>
      <c r="C222" s="2"/>
    </row>
    <row r="223" spans="1:3" x14ac:dyDescent="0.2">
      <c r="A223" s="108"/>
      <c r="B223" s="100"/>
      <c r="C223" s="2"/>
    </row>
    <row r="224" spans="1:3" x14ac:dyDescent="0.2">
      <c r="A224" s="108"/>
      <c r="B224" s="100"/>
      <c r="C224" s="2"/>
    </row>
    <row r="225" spans="1:3" x14ac:dyDescent="0.2">
      <c r="A225" s="108"/>
      <c r="B225" s="100"/>
      <c r="C225" s="2"/>
    </row>
    <row r="226" spans="1:3" x14ac:dyDescent="0.2">
      <c r="A226" s="108"/>
      <c r="B226" s="100"/>
      <c r="C226" s="2"/>
    </row>
    <row r="227" spans="1:3" x14ac:dyDescent="0.2">
      <c r="A227" s="108"/>
      <c r="B227" s="100"/>
      <c r="C227" s="2"/>
    </row>
    <row r="228" spans="1:3" x14ac:dyDescent="0.2">
      <c r="A228" s="108"/>
      <c r="B228" s="100"/>
      <c r="C228" s="2"/>
    </row>
    <row r="229" spans="1:3" x14ac:dyDescent="0.2">
      <c r="A229" s="108"/>
      <c r="B229" s="100"/>
      <c r="C229" s="2"/>
    </row>
    <row r="230" spans="1:3" x14ac:dyDescent="0.2">
      <c r="A230" s="108"/>
      <c r="B230" s="100"/>
      <c r="C230" s="2"/>
    </row>
    <row r="231" spans="1:3" x14ac:dyDescent="0.2">
      <c r="A231" s="108"/>
      <c r="B231" s="100"/>
      <c r="C231" s="2"/>
    </row>
    <row r="232" spans="1:3" x14ac:dyDescent="0.2">
      <c r="A232" s="108"/>
      <c r="B232" s="100"/>
      <c r="C232" s="2"/>
    </row>
    <row r="233" spans="1:3" x14ac:dyDescent="0.2">
      <c r="A233" s="108"/>
      <c r="B233" s="100"/>
      <c r="C233" s="2"/>
    </row>
    <row r="234" spans="1:3" x14ac:dyDescent="0.2">
      <c r="A234" s="108"/>
      <c r="B234" s="100"/>
      <c r="C234" s="2"/>
    </row>
  </sheetData>
  <sheetProtection selectLockedCells="1"/>
  <protectedRanges>
    <protectedRange sqref="C55" name="Tartomány4"/>
    <protectedRange sqref="C64" name="Tartomány4_1"/>
  </protectedRanges>
  <mergeCells count="37">
    <mergeCell ref="AE7:AE8"/>
    <mergeCell ref="AB5:AE6"/>
    <mergeCell ref="Z7:Z8"/>
    <mergeCell ref="AD7:AD8"/>
    <mergeCell ref="A5:A8"/>
    <mergeCell ref="B5:B8"/>
    <mergeCell ref="R7:R8"/>
    <mergeCell ref="S7:S8"/>
    <mergeCell ref="C5:C8"/>
    <mergeCell ref="J7:J8"/>
    <mergeCell ref="K7:K8"/>
    <mergeCell ref="D6:G6"/>
    <mergeCell ref="H6:K6"/>
    <mergeCell ref="X6:AA6"/>
    <mergeCell ref="AA7:AA8"/>
    <mergeCell ref="AB65:AD65"/>
    <mergeCell ref="D9:AA9"/>
    <mergeCell ref="A65:AA65"/>
    <mergeCell ref="D45:AA45"/>
    <mergeCell ref="A55:AA55"/>
    <mergeCell ref="A54:AA54"/>
    <mergeCell ref="AF5:AF8"/>
    <mergeCell ref="AG5:AG8"/>
    <mergeCell ref="A1:AE1"/>
    <mergeCell ref="A2:AE2"/>
    <mergeCell ref="A3:AE3"/>
    <mergeCell ref="A4:AE4"/>
    <mergeCell ref="P6:S6"/>
    <mergeCell ref="W7:W8"/>
    <mergeCell ref="D5:AA5"/>
    <mergeCell ref="L6:O6"/>
    <mergeCell ref="V7:V8"/>
    <mergeCell ref="N7:N8"/>
    <mergeCell ref="T6:W6"/>
    <mergeCell ref="F7:F8"/>
    <mergeCell ref="G7:G8"/>
    <mergeCell ref="O7:O8"/>
  </mergeCells>
  <phoneticPr fontId="15" type="noConversion"/>
  <pageMargins left="0.23622047244094491" right="0.23622047244094491" top="0.74803149606299213" bottom="0.74803149606299213" header="0.31496062992125984" footer="0.31496062992125984"/>
  <pageSetup paperSize="8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D26"/>
  <sheetViews>
    <sheetView zoomScaleNormal="100" workbookViewId="0">
      <selection activeCell="D23" sqref="D23"/>
    </sheetView>
  </sheetViews>
  <sheetFormatPr defaultColWidth="10.6640625" defaultRowHeight="12.75" x14ac:dyDescent="0.2"/>
  <cols>
    <col min="1" max="1" width="24.1640625" style="8" customWidth="1"/>
    <col min="2" max="2" width="59.1640625" style="8" customWidth="1"/>
    <col min="3" max="3" width="24.1640625" style="8" customWidth="1"/>
    <col min="4" max="4" width="59.1640625" style="8" customWidth="1"/>
    <col min="5" max="16384" width="10.6640625" style="8"/>
  </cols>
  <sheetData>
    <row r="2" spans="1:4" ht="15.75" x14ac:dyDescent="0.2">
      <c r="A2" s="256" t="s">
        <v>42</v>
      </c>
      <c r="B2" s="256"/>
      <c r="C2" s="256"/>
      <c r="D2" s="256"/>
    </row>
    <row r="3" spans="1:4" ht="18.75" thickBot="1" x14ac:dyDescent="0.25">
      <c r="A3" s="263" t="s">
        <v>31</v>
      </c>
      <c r="B3" s="263"/>
      <c r="C3" s="263"/>
      <c r="D3" s="263"/>
    </row>
    <row r="4" spans="1:4" ht="17.25" thickTop="1" thickBot="1" x14ac:dyDescent="0.25">
      <c r="A4" s="261" t="s">
        <v>32</v>
      </c>
      <c r="B4" s="259" t="s">
        <v>33</v>
      </c>
      <c r="C4" s="257" t="s">
        <v>34</v>
      </c>
      <c r="D4" s="258"/>
    </row>
    <row r="5" spans="1:4" ht="15.75" x14ac:dyDescent="0.25">
      <c r="A5" s="262"/>
      <c r="B5" s="260"/>
      <c r="C5" s="17" t="s">
        <v>32</v>
      </c>
      <c r="D5" s="18" t="s">
        <v>35</v>
      </c>
    </row>
    <row r="6" spans="1:4" ht="15.75" x14ac:dyDescent="0.25">
      <c r="A6" s="25"/>
      <c r="B6" s="19" t="s">
        <v>72</v>
      </c>
      <c r="C6" s="20"/>
      <c r="D6" s="21" t="s">
        <v>65</v>
      </c>
    </row>
    <row r="7" spans="1:4" ht="16.5" thickBot="1" x14ac:dyDescent="0.25">
      <c r="A7" s="110"/>
      <c r="B7" s="111" t="s">
        <v>75</v>
      </c>
      <c r="C7" s="112"/>
      <c r="D7" s="113" t="s">
        <v>66</v>
      </c>
    </row>
    <row r="8" spans="1:4" ht="12.75" hidden="1" customHeight="1" x14ac:dyDescent="0.3">
      <c r="A8" s="22"/>
      <c r="B8" s="23"/>
      <c r="C8" s="23"/>
      <c r="D8" s="24"/>
    </row>
    <row r="9" spans="1:4" ht="12.75" customHeight="1" thickTop="1" x14ac:dyDescent="0.2"/>
    <row r="11" spans="1:4" s="9" customFormat="1" ht="14.25" x14ac:dyDescent="0.2">
      <c r="A11" s="8"/>
      <c r="B11" s="8"/>
      <c r="C11" s="8"/>
      <c r="D11" s="8"/>
    </row>
    <row r="12" spans="1:4" s="9" customFormat="1" ht="14.25" x14ac:dyDescent="0.2">
      <c r="A12" s="8"/>
      <c r="B12" s="8"/>
      <c r="C12" s="8"/>
      <c r="D12" s="8"/>
    </row>
    <row r="13" spans="1:4" s="9" customFormat="1" ht="14.25" x14ac:dyDescent="0.2">
      <c r="A13" s="8"/>
      <c r="B13" s="8"/>
      <c r="C13" s="8"/>
      <c r="D13" s="8"/>
    </row>
    <row r="14" spans="1:4" s="9" customFormat="1" ht="14.25" x14ac:dyDescent="0.2">
      <c r="A14" s="8"/>
      <c r="B14" s="8"/>
      <c r="C14" s="8"/>
      <c r="D14" s="8"/>
    </row>
    <row r="15" spans="1:4" s="9" customFormat="1" ht="14.25" x14ac:dyDescent="0.2">
      <c r="A15" s="8"/>
      <c r="B15" s="8"/>
      <c r="C15" s="8"/>
      <c r="D15" s="8"/>
    </row>
    <row r="16" spans="1:4" s="9" customFormat="1" ht="14.25" x14ac:dyDescent="0.2">
      <c r="A16" s="8"/>
      <c r="B16" s="8"/>
      <c r="C16" s="8"/>
      <c r="D16" s="8"/>
    </row>
    <row r="17" spans="1:4" s="9" customFormat="1" ht="14.25" x14ac:dyDescent="0.2">
      <c r="A17" s="8"/>
      <c r="B17" s="8"/>
      <c r="C17" s="8"/>
      <c r="D17" s="8"/>
    </row>
    <row r="18" spans="1:4" s="9" customFormat="1" ht="14.25" x14ac:dyDescent="0.2">
      <c r="A18" s="8"/>
      <c r="B18" s="8"/>
      <c r="C18" s="8"/>
      <c r="D18" s="8"/>
    </row>
    <row r="19" spans="1:4" s="9" customFormat="1" ht="14.25" x14ac:dyDescent="0.2">
      <c r="A19" s="8"/>
      <c r="B19" s="8"/>
      <c r="C19" s="8"/>
      <c r="D19" s="8"/>
    </row>
    <row r="20" spans="1:4" s="9" customFormat="1" ht="14.25" x14ac:dyDescent="0.2">
      <c r="A20" s="8"/>
      <c r="B20" s="8"/>
      <c r="C20" s="8"/>
      <c r="D20" s="8"/>
    </row>
    <row r="21" spans="1:4" s="9" customFormat="1" ht="14.25" x14ac:dyDescent="0.2">
      <c r="A21" s="8"/>
      <c r="B21" s="8"/>
      <c r="C21" s="8"/>
      <c r="D21" s="8"/>
    </row>
    <row r="22" spans="1:4" s="9" customFormat="1" ht="14.25" x14ac:dyDescent="0.2">
      <c r="A22" s="8"/>
      <c r="B22" s="8"/>
      <c r="C22" s="8"/>
      <c r="D22" s="8"/>
    </row>
    <row r="23" spans="1:4" s="9" customFormat="1" ht="14.25" x14ac:dyDescent="0.2">
      <c r="A23" s="8"/>
      <c r="B23" s="8"/>
      <c r="C23" s="8"/>
      <c r="D23" s="8"/>
    </row>
    <row r="24" spans="1:4" s="9" customFormat="1" ht="14.25" x14ac:dyDescent="0.2">
      <c r="A24" s="8"/>
      <c r="B24" s="8"/>
      <c r="C24" s="8"/>
      <c r="D24" s="8"/>
    </row>
    <row r="25" spans="1:4" s="9" customFormat="1" ht="14.25" x14ac:dyDescent="0.2">
      <c r="A25" s="8"/>
      <c r="B25" s="8"/>
      <c r="C25" s="8"/>
      <c r="D25" s="8"/>
    </row>
    <row r="26" spans="1:4" s="9" customFormat="1" ht="14.25" x14ac:dyDescent="0.2">
      <c r="A26" s="8"/>
      <c r="B26" s="8"/>
      <c r="C26" s="8"/>
      <c r="D26" s="8"/>
    </row>
  </sheetData>
  <sheetProtection selectLockedCells="1"/>
  <mergeCells count="5">
    <mergeCell ref="A2:D2"/>
    <mergeCell ref="C4:D4"/>
    <mergeCell ref="B4:B5"/>
    <mergeCell ref="A4:A5"/>
    <mergeCell ref="A3:D3"/>
  </mergeCells>
  <phoneticPr fontId="15" type="noConversion"/>
  <pageMargins left="0.75" right="0.75" top="1" bottom="1" header="0.5" footer="0.5"/>
  <pageSetup paperSize="9" scale="86" orientation="landscape" r:id="rId1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26" max="1638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38" sqref="A38"/>
    </sheetView>
  </sheetViews>
  <sheetFormatPr defaultRowHeight="12.75" x14ac:dyDescent="0.2"/>
  <cols>
    <col min="1" max="1" width="89.33203125" customWidth="1"/>
  </cols>
  <sheetData>
    <row r="1" spans="1:1" ht="15.75" x14ac:dyDescent="0.2">
      <c r="A1" s="28" t="s">
        <v>47</v>
      </c>
    </row>
    <row r="2" spans="1:1" ht="15.75" x14ac:dyDescent="0.2">
      <c r="A2" s="132" t="s">
        <v>38</v>
      </c>
    </row>
    <row r="3" spans="1:1" ht="15.75" x14ac:dyDescent="0.2">
      <c r="A3" s="28" t="s">
        <v>64</v>
      </c>
    </row>
    <row r="4" spans="1:1" ht="15.75" x14ac:dyDescent="0.2">
      <c r="A4" s="28" t="s">
        <v>65</v>
      </c>
    </row>
    <row r="5" spans="1:1" ht="15.75" x14ac:dyDescent="0.2">
      <c r="A5" s="28" t="s">
        <v>72</v>
      </c>
    </row>
    <row r="6" spans="1:1" ht="15.75" x14ac:dyDescent="0.2">
      <c r="A6" s="28" t="s">
        <v>73</v>
      </c>
    </row>
    <row r="7" spans="1:1" ht="15.75" x14ac:dyDescent="0.2">
      <c r="A7" s="28" t="s">
        <v>48</v>
      </c>
    </row>
    <row r="8" spans="1:1" ht="15.75" x14ac:dyDescent="0.2">
      <c r="A8" s="28" t="s">
        <v>58</v>
      </c>
    </row>
    <row r="9" spans="1:1" ht="15.75" x14ac:dyDescent="0.2">
      <c r="A9" s="132" t="s">
        <v>49</v>
      </c>
    </row>
    <row r="10" spans="1:1" ht="15.75" x14ac:dyDescent="0.2">
      <c r="A10" s="28" t="s">
        <v>74</v>
      </c>
    </row>
    <row r="11" spans="1:1" ht="15.75" x14ac:dyDescent="0.2">
      <c r="A11" s="28" t="s">
        <v>66</v>
      </c>
    </row>
    <row r="12" spans="1:1" ht="15.75" x14ac:dyDescent="0.2">
      <c r="A12" s="28" t="s">
        <v>75</v>
      </c>
    </row>
    <row r="13" spans="1:1" ht="15.75" x14ac:dyDescent="0.2">
      <c r="A13" s="28" t="s">
        <v>67</v>
      </c>
    </row>
    <row r="14" spans="1:1" ht="15.75" x14ac:dyDescent="0.2">
      <c r="A14" s="28" t="s">
        <v>76</v>
      </c>
    </row>
    <row r="15" spans="1:1" ht="15.75" x14ac:dyDescent="0.2">
      <c r="A15" s="28" t="s">
        <v>60</v>
      </c>
    </row>
    <row r="16" spans="1:1" ht="15.75" x14ac:dyDescent="0.2">
      <c r="A16" s="28" t="s">
        <v>50</v>
      </c>
    </row>
    <row r="17" spans="1:1" ht="15.75" x14ac:dyDescent="0.2">
      <c r="A17" s="28" t="s">
        <v>51</v>
      </c>
    </row>
    <row r="18" spans="1:1" ht="15.75" x14ac:dyDescent="0.2">
      <c r="A18" s="28" t="s">
        <v>69</v>
      </c>
    </row>
    <row r="19" spans="1:1" ht="21.75" customHeight="1" x14ac:dyDescent="0.2">
      <c r="A19" s="29" t="s">
        <v>52</v>
      </c>
    </row>
    <row r="20" spans="1:1" ht="15.75" x14ac:dyDescent="0.2">
      <c r="A20" s="132" t="s">
        <v>61</v>
      </c>
    </row>
    <row r="21" spans="1:1" ht="15.75" x14ac:dyDescent="0.2">
      <c r="A21" s="132" t="s">
        <v>53</v>
      </c>
    </row>
    <row r="22" spans="1:1" ht="15.75" x14ac:dyDescent="0.2">
      <c r="A22" s="28" t="s">
        <v>77</v>
      </c>
    </row>
    <row r="23" spans="1:1" ht="15.75" x14ac:dyDescent="0.2">
      <c r="A23" s="28" t="s">
        <v>78</v>
      </c>
    </row>
    <row r="24" spans="1:1" ht="15.75" x14ac:dyDescent="0.2">
      <c r="A24" s="28" t="s">
        <v>62</v>
      </c>
    </row>
    <row r="25" spans="1:1" ht="15.75" x14ac:dyDescent="0.2">
      <c r="A25" s="28" t="s">
        <v>63</v>
      </c>
    </row>
    <row r="26" spans="1:1" ht="15.75" x14ac:dyDescent="0.2">
      <c r="A26" s="28" t="s">
        <v>54</v>
      </c>
    </row>
    <row r="27" spans="1:1" ht="15.75" x14ac:dyDescent="0.2">
      <c r="A27" s="28" t="s">
        <v>55</v>
      </c>
    </row>
    <row r="28" spans="1:1" ht="15.75" x14ac:dyDescent="0.2">
      <c r="A28" s="28" t="s">
        <v>70</v>
      </c>
    </row>
    <row r="29" spans="1:1" ht="15.75" x14ac:dyDescent="0.2">
      <c r="A29" s="29" t="s">
        <v>56</v>
      </c>
    </row>
    <row r="30" spans="1:1" ht="15.75" x14ac:dyDescent="0.2">
      <c r="A30" s="28" t="s">
        <v>71</v>
      </c>
    </row>
    <row r="32" spans="1:1" ht="13.5" thickBot="1" x14ac:dyDescent="0.25"/>
    <row r="33" spans="1:1" ht="15.75" x14ac:dyDescent="0.25">
      <c r="A33" s="151" t="s">
        <v>118</v>
      </c>
    </row>
    <row r="34" spans="1:1" ht="15.75" x14ac:dyDescent="0.25">
      <c r="A34" s="147" t="s">
        <v>59</v>
      </c>
    </row>
    <row r="35" spans="1:1" ht="15.75" x14ac:dyDescent="0.25">
      <c r="A35" s="147" t="s">
        <v>68</v>
      </c>
    </row>
    <row r="36" spans="1:1" ht="15.75" x14ac:dyDescent="0.2">
      <c r="A36" s="158" t="s">
        <v>119</v>
      </c>
    </row>
    <row r="37" spans="1:1" ht="15.75" x14ac:dyDescent="0.2">
      <c r="A37" s="148" t="s">
        <v>79</v>
      </c>
    </row>
    <row r="38" spans="1:1" ht="15.75" x14ac:dyDescent="0.2">
      <c r="A38" s="148" t="s">
        <v>81</v>
      </c>
    </row>
    <row r="39" spans="1:1" ht="15.75" x14ac:dyDescent="0.2">
      <c r="A39" s="159" t="s">
        <v>80</v>
      </c>
    </row>
    <row r="40" spans="1:1" ht="15.75" x14ac:dyDescent="0.25">
      <c r="A40" s="147" t="s">
        <v>57</v>
      </c>
    </row>
  </sheetData>
  <sortState ref="A34:A40">
    <sortCondition ref="A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szak</vt:lpstr>
      <vt:lpstr>elotanulmanyi_rend</vt:lpstr>
      <vt:lpstr>Munka1</vt:lpstr>
      <vt:lpstr>szak!Nyomtatási_terület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HHK - KÜLI</dc:title>
  <dc:subject>tanterv minta</dc:subject>
  <dc:creator>benyeie</dc:creator>
  <cp:lastModifiedBy>Mikóczi Márta</cp:lastModifiedBy>
  <cp:lastPrinted>2020-10-15T08:04:12Z</cp:lastPrinted>
  <dcterms:created xsi:type="dcterms:W3CDTF">2011-10-11T07:28:39Z</dcterms:created>
  <dcterms:modified xsi:type="dcterms:W3CDTF">2023-05-30T13:17:01Z</dcterms:modified>
  <cp:category>munkaanyag</cp:category>
</cp:coreProperties>
</file>